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45" windowWidth="11355" windowHeight="6075" tabRatio="591" activeTab="1"/>
  </bookViews>
  <sheets>
    <sheet name="2018" sheetId="1" r:id="rId1"/>
    <sheet name="KIRIM PN" sheetId="3" r:id="rId2"/>
    <sheet name="Sheet1" sheetId="4" r:id="rId3"/>
    <sheet name="rekap honor tilang" sheetId="2" r:id="rId4"/>
  </sheets>
  <calcPr calcId="125725"/>
</workbook>
</file>

<file path=xl/calcChain.xml><?xml version="1.0" encoding="utf-8"?>
<calcChain xmlns="http://schemas.openxmlformats.org/spreadsheetml/2006/main">
  <c r="V104" i="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63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K59"/>
  <c r="L59"/>
  <c r="M59"/>
  <c r="K60"/>
  <c r="L60"/>
  <c r="M60"/>
  <c r="K61"/>
  <c r="L61"/>
  <c r="M61"/>
  <c r="K62"/>
  <c r="L62"/>
  <c r="M62"/>
  <c r="K63"/>
  <c r="L63"/>
  <c r="M63"/>
  <c r="K64"/>
  <c r="L64"/>
  <c r="M64"/>
  <c r="K65"/>
  <c r="L65"/>
  <c r="M65"/>
  <c r="K66"/>
  <c r="L66"/>
  <c r="M66"/>
  <c r="K67"/>
  <c r="L67"/>
  <c r="M67"/>
  <c r="K68"/>
  <c r="L68"/>
  <c r="M68"/>
  <c r="K69"/>
  <c r="L69"/>
  <c r="M69"/>
  <c r="K70"/>
  <c r="L70"/>
  <c r="M70"/>
  <c r="K71"/>
  <c r="L71"/>
  <c r="M71"/>
  <c r="K72"/>
  <c r="L72"/>
  <c r="M72"/>
  <c r="K73"/>
  <c r="L73"/>
  <c r="M73"/>
  <c r="K74"/>
  <c r="L74"/>
  <c r="M74"/>
  <c r="K75"/>
  <c r="L75"/>
  <c r="M75"/>
  <c r="K76"/>
  <c r="L76"/>
  <c r="M76"/>
  <c r="K77"/>
  <c r="L77"/>
  <c r="M77"/>
  <c r="K78"/>
  <c r="L78"/>
  <c r="M78"/>
  <c r="K79"/>
  <c r="L79"/>
  <c r="M79"/>
  <c r="K80"/>
  <c r="L80"/>
  <c r="M80"/>
  <c r="K81"/>
  <c r="L81"/>
  <c r="M81"/>
  <c r="K82"/>
  <c r="L82"/>
  <c r="M82"/>
  <c r="K83"/>
  <c r="L83"/>
  <c r="M83"/>
  <c r="K84"/>
  <c r="L84"/>
  <c r="M84"/>
  <c r="K85"/>
  <c r="L85"/>
  <c r="M85"/>
  <c r="K86"/>
  <c r="L86"/>
  <c r="M86"/>
  <c r="K87"/>
  <c r="L87"/>
  <c r="M87"/>
  <c r="K88"/>
  <c r="L88"/>
  <c r="M88"/>
  <c r="K89"/>
  <c r="L89"/>
  <c r="M89"/>
  <c r="K90"/>
  <c r="L90"/>
  <c r="M90"/>
  <c r="K91"/>
  <c r="L91"/>
  <c r="M91"/>
  <c r="K92"/>
  <c r="L92"/>
  <c r="M92"/>
  <c r="K93"/>
  <c r="L93"/>
  <c r="M93"/>
  <c r="K94"/>
  <c r="L94"/>
  <c r="M94"/>
  <c r="K95"/>
  <c r="L95"/>
  <c r="M95"/>
  <c r="K96"/>
  <c r="L96"/>
  <c r="M96"/>
  <c r="K97"/>
  <c r="L97"/>
  <c r="M97"/>
  <c r="K98"/>
  <c r="L98"/>
  <c r="M98"/>
  <c r="K99"/>
  <c r="L99"/>
  <c r="M99"/>
  <c r="K100"/>
  <c r="L100"/>
  <c r="M100"/>
  <c r="K101"/>
  <c r="L101"/>
  <c r="M101"/>
  <c r="K102"/>
  <c r="L102"/>
  <c r="M102"/>
  <c r="K103"/>
  <c r="L103"/>
  <c r="M103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"/>
  <c r="I11"/>
  <c r="I12"/>
  <c r="H58"/>
  <c r="H59"/>
  <c r="H60"/>
  <c r="H61"/>
  <c r="H62"/>
  <c r="H63"/>
  <c r="H64"/>
  <c r="H65"/>
  <c r="H57"/>
  <c r="H56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B55"/>
  <c r="T12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T10"/>
  <c r="T11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9"/>
  <c r="M9"/>
  <c r="L9"/>
  <c r="K9"/>
  <c r="J9"/>
  <c r="I9"/>
  <c r="H9"/>
  <c r="E9"/>
  <c r="G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9"/>
  <c r="B40"/>
  <c r="B25"/>
  <c r="B26"/>
  <c r="B27"/>
  <c r="B28"/>
  <c r="B29"/>
  <c r="B30"/>
  <c r="B31"/>
  <c r="B32"/>
  <c r="B33"/>
  <c r="B34"/>
  <c r="B35"/>
  <c r="B36"/>
  <c r="B37"/>
  <c r="B38"/>
  <c r="B39"/>
  <c r="B41"/>
  <c r="B42"/>
  <c r="B43"/>
  <c r="B44"/>
  <c r="B45"/>
  <c r="B46"/>
  <c r="B47"/>
  <c r="B48"/>
  <c r="B49"/>
  <c r="B50"/>
  <c r="B51"/>
  <c r="B52"/>
  <c r="B53"/>
  <c r="B54"/>
  <c r="B19"/>
  <c r="B20"/>
  <c r="B21"/>
  <c r="B22"/>
  <c r="B23"/>
  <c r="B24"/>
  <c r="B18"/>
  <c r="B10"/>
  <c r="B11"/>
  <c r="B12"/>
  <c r="B13"/>
  <c r="B14"/>
  <c r="B15"/>
  <c r="B16"/>
  <c r="B17"/>
  <c r="B9"/>
  <c r="D38" i="2"/>
  <c r="E38" s="1"/>
  <c r="D39"/>
  <c r="E39" s="1"/>
  <c r="D26"/>
  <c r="E26" s="1"/>
  <c r="D28"/>
  <c r="E28" s="1"/>
  <c r="D36"/>
  <c r="E36" s="1"/>
  <c r="D34"/>
  <c r="E34" s="1"/>
  <c r="D32"/>
  <c r="E32" s="1"/>
  <c r="D30"/>
  <c r="E30" s="1"/>
  <c r="D12"/>
  <c r="E12" s="1"/>
  <c r="E41"/>
  <c r="E46"/>
  <c r="D51"/>
  <c r="E51" s="1"/>
  <c r="D49"/>
  <c r="E49" s="1"/>
  <c r="D47"/>
  <c r="E47" s="1"/>
  <c r="D44"/>
  <c r="E44" s="1"/>
  <c r="D42"/>
  <c r="E42" s="1"/>
  <c r="D25"/>
  <c r="E25" s="1"/>
  <c r="D23"/>
  <c r="E23" s="1"/>
  <c r="D21"/>
  <c r="E21" s="1"/>
  <c r="D19"/>
  <c r="E19" s="1"/>
  <c r="D17"/>
  <c r="E17" s="1"/>
  <c r="D15"/>
  <c r="E15" s="1"/>
  <c r="D13"/>
  <c r="E13" s="1"/>
  <c r="D14"/>
  <c r="E14" s="1"/>
  <c r="D16"/>
  <c r="E16" s="1"/>
  <c r="D18"/>
  <c r="E18" s="1"/>
  <c r="D22"/>
  <c r="E22" s="1"/>
  <c r="D20"/>
  <c r="E20" s="1"/>
  <c r="D24"/>
  <c r="E24" s="1"/>
  <c r="D40"/>
  <c r="E40" s="1"/>
  <c r="D43"/>
  <c r="E43" s="1"/>
  <c r="D45"/>
  <c r="E45" s="1"/>
  <c r="D48"/>
  <c r="E48" s="1"/>
  <c r="D50"/>
  <c r="E50" s="1"/>
  <c r="D29"/>
  <c r="E29" s="1"/>
  <c r="D31"/>
  <c r="E31" s="1"/>
  <c r="D33"/>
  <c r="E33" s="1"/>
  <c r="D35"/>
  <c r="E35" s="1"/>
  <c r="D37"/>
  <c r="E37" s="1"/>
  <c r="D27"/>
  <c r="E27" s="1"/>
  <c r="E52" l="1"/>
  <c r="D52"/>
</calcChain>
</file>

<file path=xl/sharedStrings.xml><?xml version="1.0" encoding="utf-8"?>
<sst xmlns="http://schemas.openxmlformats.org/spreadsheetml/2006/main" count="4153" uniqueCount="1056">
  <si>
    <t>NAMA</t>
  </si>
  <si>
    <t>JENIS KELAMIN</t>
  </si>
  <si>
    <t>PEKERJAAN</t>
  </si>
  <si>
    <t>PENDIDIKAN</t>
  </si>
  <si>
    <t>UMUR</t>
  </si>
  <si>
    <t>TGL LAHIR</t>
  </si>
  <si>
    <t>NO. KTP</t>
  </si>
  <si>
    <t>NO. SIM</t>
  </si>
  <si>
    <t>SAT PAS</t>
  </si>
  <si>
    <t>NO.POL</t>
  </si>
  <si>
    <t>MEREK</t>
  </si>
  <si>
    <t>NOKA</t>
  </si>
  <si>
    <t>NO. SIN</t>
  </si>
  <si>
    <t>HARI</t>
  </si>
  <si>
    <t>TGL</t>
  </si>
  <si>
    <t>JAM</t>
  </si>
  <si>
    <t>NO. BB</t>
  </si>
  <si>
    <t>DITERBITKAN</t>
  </si>
  <si>
    <t>LOKASI SIDANG</t>
  </si>
  <si>
    <t>PANGKAT</t>
  </si>
  <si>
    <t>NRP</t>
  </si>
  <si>
    <t>KESATUAN</t>
  </si>
  <si>
    <t>TEMPAT LAHIR</t>
  </si>
  <si>
    <t>KEPOLISIAN NEGARA REPUBLIK INDONESIA</t>
  </si>
  <si>
    <t xml:space="preserve">                       DAERAH BANTEN</t>
  </si>
  <si>
    <t xml:space="preserve">              DIREKTORAT LALU LINTAS</t>
  </si>
  <si>
    <t>NO.</t>
  </si>
  <si>
    <t>NO. SERI TILANG</t>
  </si>
  <si>
    <t>J A M</t>
  </si>
  <si>
    <t>WILAYAH HUKUM</t>
  </si>
  <si>
    <t>PENGADILAN</t>
  </si>
  <si>
    <t>TANGGAL</t>
  </si>
  <si>
    <t>N A M A</t>
  </si>
  <si>
    <t>ALAMAT PELANGGAR</t>
  </si>
  <si>
    <t>SIM YANG DIMILIKI</t>
  </si>
  <si>
    <t xml:space="preserve"> NAMA JALAN</t>
  </si>
  <si>
    <t>LOKASI DAKGAR</t>
  </si>
  <si>
    <t>DATA PETUGAS / PENINDAK</t>
  </si>
  <si>
    <t>DATA KENDARAAN</t>
  </si>
  <si>
    <t xml:space="preserve">MASA </t>
  </si>
  <si>
    <t>MASA</t>
  </si>
  <si>
    <t>BERLAKU</t>
  </si>
  <si>
    <t>TINDAK</t>
  </si>
  <si>
    <t xml:space="preserve">GOL. </t>
  </si>
  <si>
    <t xml:space="preserve">SIM </t>
  </si>
  <si>
    <t>JENIS RAN</t>
  </si>
  <si>
    <t>NO</t>
  </si>
  <si>
    <t>PETUGAS</t>
  </si>
  <si>
    <t>PASAL</t>
  </si>
  <si>
    <t>DAKGAR - GAKKUM.DDNS.NET/ELANG/E-TILANG.APK</t>
  </si>
  <si>
    <t>MANSUR</t>
  </si>
  <si>
    <t>JML TILANG PERBULAN</t>
  </si>
  <si>
    <t>NAMA PERS</t>
  </si>
  <si>
    <t>FUJIANTO DWI CAHYO</t>
  </si>
  <si>
    <t>PANGKAT/NRP</t>
  </si>
  <si>
    <t xml:space="preserve">INSENTIF </t>
  </si>
  <si>
    <t>JUMLAH TILANG</t>
  </si>
  <si>
    <t>KET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</si>
  <si>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</si>
  <si>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</si>
  <si>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</si>
  <si>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</si>
  <si>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</si>
  <si>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</si>
  <si>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ALAMAT</t>
  </si>
  <si>
    <t>BARANG BUKTI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</si>
  <si>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</si>
  <si>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</si>
  <si>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</si>
  <si>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</si>
  <si>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</si>
  <si>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</si>
  <si>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</si>
  <si>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</si>
  <si>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</si>
  <si>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</si>
  <si>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</si>
  <si>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</si>
  <si>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</si>
  <si>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</si>
  <si>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BIRU</t>
  </si>
  <si>
    <t>NO BRIVA</t>
  </si>
  <si>
    <t>GAKKUM</t>
  </si>
  <si>
    <t>L</t>
  </si>
  <si>
    <t>SWASTA</t>
  </si>
  <si>
    <t>SLTA</t>
  </si>
  <si>
    <t>C</t>
  </si>
  <si>
    <t>10|SIM C</t>
  </si>
  <si>
    <t>1|SPDMTR</t>
  </si>
  <si>
    <t>HONDA</t>
  </si>
  <si>
    <t>SERANG KOTA</t>
  </si>
  <si>
    <t>JUM'AT</t>
  </si>
  <si>
    <t>BRIGADIR</t>
  </si>
  <si>
    <t>SERANG</t>
  </si>
  <si>
    <t>MAHASISWA</t>
  </si>
  <si>
    <t>20|STNK</t>
  </si>
  <si>
    <t>P</t>
  </si>
  <si>
    <t>PANDEGLANG</t>
  </si>
  <si>
    <t>281 Jo 77 (1) UULLAJ</t>
  </si>
  <si>
    <t>PT</t>
  </si>
  <si>
    <t>YAMAHA</t>
  </si>
  <si>
    <t>CILEGON</t>
  </si>
  <si>
    <t>BANDUNG</t>
  </si>
  <si>
    <t>BURUH</t>
  </si>
  <si>
    <t>SLTP</t>
  </si>
  <si>
    <t>KAWASAKI</t>
  </si>
  <si>
    <t>PELAJAR</t>
  </si>
  <si>
    <t>CIKANDE</t>
  </si>
  <si>
    <t>40|KENDARAAN</t>
  </si>
  <si>
    <t>LEBAK</t>
  </si>
  <si>
    <t>TANGERANG</t>
  </si>
  <si>
    <t>PNS</t>
  </si>
  <si>
    <t>RAHMAT</t>
  </si>
  <si>
    <t>SYEH NAWAWI</t>
  </si>
  <si>
    <t>291 (1) Jo 106 (8) UULLAJ</t>
  </si>
  <si>
    <t>MARJUKI</t>
  </si>
  <si>
    <t>BRIPDA</t>
  </si>
  <si>
    <t>307 Jo (169 (1) UULLAJ</t>
  </si>
  <si>
    <t>RUSDI</t>
  </si>
  <si>
    <t>RY SERANG</t>
  </si>
  <si>
    <t>09.00</t>
  </si>
  <si>
    <t>09.01</t>
  </si>
  <si>
    <t>09.02</t>
  </si>
  <si>
    <t>09.03</t>
  </si>
  <si>
    <t>09.04</t>
  </si>
  <si>
    <t>09.05</t>
  </si>
  <si>
    <t>09.06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</si>
  <si>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</si>
  <si>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</si>
  <si>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</si>
  <si>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</si>
  <si>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</si>
  <si>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</si>
  <si>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</si>
  <si>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</si>
  <si>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09.15</t>
  </si>
  <si>
    <t>09.16</t>
  </si>
  <si>
    <t>09.17</t>
  </si>
  <si>
    <t>09.18</t>
  </si>
  <si>
    <t>09.19</t>
  </si>
  <si>
    <t>09.20</t>
  </si>
  <si>
    <t>09.21</t>
  </si>
  <si>
    <t>INDRA FARID</t>
  </si>
  <si>
    <t>BRIPKA / 80120731</t>
  </si>
  <si>
    <t>MOCHAMAD RULY OKTAFARI</t>
  </si>
  <si>
    <t>BRIPTU / 92100680</t>
  </si>
  <si>
    <t>DENI RUDIANA</t>
  </si>
  <si>
    <t>BRIPDA / 95020241</t>
  </si>
  <si>
    <t>INDRAWAN MERDIKA</t>
  </si>
  <si>
    <t>BRIPDA / 95030961</t>
  </si>
  <si>
    <t>RIEZA KUSUMAWIJAYA</t>
  </si>
  <si>
    <t>BRIPDA / 97110042</t>
  </si>
  <si>
    <t>YUSUF ROHIMAN A</t>
  </si>
  <si>
    <t>BRIPDA / 94070417</t>
  </si>
  <si>
    <t>ICU SUPANDI</t>
  </si>
  <si>
    <t>BRIPDA / 94120562</t>
  </si>
  <si>
    <t>ASEP SISWANTO</t>
  </si>
  <si>
    <t>IPDA / 70040210</t>
  </si>
  <si>
    <t>HENI SAKTI OKTAVIANI</t>
  </si>
  <si>
    <t>BRIPTU / 90100145</t>
  </si>
  <si>
    <t>IVAN SANDY</t>
  </si>
  <si>
    <t>BRIPDA / 95120091</t>
  </si>
  <si>
    <t xml:space="preserve">RISMA NURMAYANTI </t>
  </si>
  <si>
    <t>BRIPDA / 95120615</t>
  </si>
  <si>
    <t>IPTU / 64090424</t>
  </si>
  <si>
    <t>ASEP SETIAWAN</t>
  </si>
  <si>
    <t>AIPTU / 73060489</t>
  </si>
  <si>
    <t>PURBO KUNCORO</t>
  </si>
  <si>
    <t>BRIGADIR / 87070024</t>
  </si>
  <si>
    <t>I KETUT SUDANTA</t>
  </si>
  <si>
    <t>KOMPOL / 63030859</t>
  </si>
  <si>
    <t>I GEDE SUBRATA, S.H</t>
  </si>
  <si>
    <t>KOMPOL / 63120786</t>
  </si>
  <si>
    <t>BOBONG GARLONO</t>
  </si>
  <si>
    <t>IPDA / 67060035</t>
  </si>
  <si>
    <t>HARIS BUDIYANTO</t>
  </si>
  <si>
    <t>BRIGADIR / 84121725</t>
  </si>
  <si>
    <t>ERGAN NUGRAHA</t>
  </si>
  <si>
    <t>BRIGADIR / 87011385</t>
  </si>
  <si>
    <t>ELI PRIYANTO</t>
  </si>
  <si>
    <t>BRIGADIR / 86020349</t>
  </si>
  <si>
    <t>GUSAR ALPIANA</t>
  </si>
  <si>
    <t>BRIPTU / 91040079</t>
  </si>
  <si>
    <t>ADE HENDRO IRAWAN</t>
  </si>
  <si>
    <t>BRIPTU / 92080232</t>
  </si>
  <si>
    <t>BRIPDA / 93040816</t>
  </si>
  <si>
    <t>WILDAN WIGUNA</t>
  </si>
  <si>
    <t>BRIPDA / 94041066</t>
  </si>
  <si>
    <t>RIYANDI NUGRAHA</t>
  </si>
  <si>
    <t>BRIPDA / 96070644</t>
  </si>
  <si>
    <t>DJUMADI, S.H.</t>
  </si>
  <si>
    <t>KOMPOL / 62120540</t>
  </si>
  <si>
    <t>PUJIANTO,S.H.,M.H.</t>
  </si>
  <si>
    <t>IPDA / 80120631</t>
  </si>
  <si>
    <t>ANDRIE</t>
  </si>
  <si>
    <t>AIPTU / 72030040</t>
  </si>
  <si>
    <t>RIDWAN JUNAEDI</t>
  </si>
  <si>
    <t>AIPDA / 79060952</t>
  </si>
  <si>
    <t>EDI RAHMAT</t>
  </si>
  <si>
    <t>BRIPKA / 63040304</t>
  </si>
  <si>
    <t>DIEGA SAJDAH JUNAEDI</t>
  </si>
  <si>
    <t>BRIPTU / 90070147</t>
  </si>
  <si>
    <t>DIRGA NUGRAHA PUTRA</t>
  </si>
  <si>
    <t>BRIPTU / 90080013</t>
  </si>
  <si>
    <t>ANDREEW MUDIAWAN</t>
  </si>
  <si>
    <t>BRIPTU / 88110821</t>
  </si>
  <si>
    <t>MUHAMAD HALILI</t>
  </si>
  <si>
    <t>BRIPDA / 94070621</t>
  </si>
  <si>
    <t>SUYATNO</t>
  </si>
  <si>
    <t>IPTU / 65060727</t>
  </si>
  <si>
    <t>FERRY LAZUARDI</t>
  </si>
  <si>
    <t>AIPDA / 63120269</t>
  </si>
  <si>
    <t>DWI SANTOSO</t>
  </si>
  <si>
    <t>BRIPKA / 81100242</t>
  </si>
  <si>
    <t>IDHAM KHOLID</t>
  </si>
  <si>
    <t>BRIPKA / 85030886</t>
  </si>
  <si>
    <t>RICKY APRIYADI, S.H</t>
  </si>
  <si>
    <t>BRIPKA / 85071019</t>
  </si>
  <si>
    <t>SYARIF HIDAYATULOH, S.H.</t>
  </si>
  <si>
    <t>BRIPKA / 86040256</t>
  </si>
  <si>
    <t>GIAR MALINDO,S.Sos</t>
  </si>
  <si>
    <t>BRIPKA / 84081395</t>
  </si>
  <si>
    <t>ARIFIN</t>
  </si>
  <si>
    <t>BRIGADIR / 76071015</t>
  </si>
  <si>
    <t>ADYTYO .M</t>
  </si>
  <si>
    <t>BRIGADIR / 85071082</t>
  </si>
  <si>
    <t>TRI AGUNG PAMUNGKAS</t>
  </si>
  <si>
    <t>BRIPTU / 91120116</t>
  </si>
  <si>
    <t>NURI HIDAYAT</t>
  </si>
  <si>
    <t>BRIPTU / 89010718</t>
  </si>
  <si>
    <t>IRA RACHMI</t>
  </si>
  <si>
    <t>BRIPTU / 90120187</t>
  </si>
  <si>
    <t>RAHMAT LUBIS L</t>
  </si>
  <si>
    <t>BRIPTU / 92100215</t>
  </si>
  <si>
    <t>YUKHA SANDINIDA</t>
  </si>
  <si>
    <t>BRIPDA / 95060147</t>
  </si>
  <si>
    <t>DWI ARYANTI PUTRI</t>
  </si>
  <si>
    <t>BRIPDA / 95030829</t>
  </si>
  <si>
    <t>MUHAMMAD ANFAL ANDRIAN</t>
  </si>
  <si>
    <t>BRIPDA / 96100598</t>
  </si>
  <si>
    <t>EDWIN WIDYA D.P., S.I.K</t>
  </si>
  <si>
    <t>IPTU / 90060342</t>
  </si>
  <si>
    <t>JUMARI</t>
  </si>
  <si>
    <t>IPDA / 63060618</t>
  </si>
  <si>
    <t>AGUNG WIBOWO</t>
  </si>
  <si>
    <t>AIPDA / 80110057</t>
  </si>
  <si>
    <t>ASEP HADIAN, S.H</t>
  </si>
  <si>
    <t>BRIPKA / 82020797</t>
  </si>
  <si>
    <t>JONI PURNAMA, S.H</t>
  </si>
  <si>
    <t>BRIPKA / 82061210</t>
  </si>
  <si>
    <t>MUHAMAD JUMRI</t>
  </si>
  <si>
    <t>BRIPKA / 83101137</t>
  </si>
  <si>
    <t>HERU WAHYUDIN</t>
  </si>
  <si>
    <t>BRIGADIR / 77110656</t>
  </si>
  <si>
    <t>ANIEK SUPRIYANTO</t>
  </si>
  <si>
    <t>BRIGADIR/79050826</t>
  </si>
  <si>
    <t>ENDIN ARSUDIN</t>
  </si>
  <si>
    <t>BRIGADIR / 86071835</t>
  </si>
  <si>
    <t>DADAN SUHAENDI</t>
  </si>
  <si>
    <t>BRIGADIR / 87041466</t>
  </si>
  <si>
    <t xml:space="preserve">LUHUR PAMBUDI </t>
  </si>
  <si>
    <t>BRIPTU / 93060247</t>
  </si>
  <si>
    <t>CINDY FITRIAH</t>
  </si>
  <si>
    <t>BRIPDA /96020199</t>
  </si>
  <si>
    <t>SHABRINA YUNIARTI</t>
  </si>
  <si>
    <t>BRIPDA / 96080114</t>
  </si>
  <si>
    <t>DEWI AYU .H</t>
  </si>
  <si>
    <t>BRIPDA / 96040382</t>
  </si>
  <si>
    <t>BRIPDA / 95030210</t>
  </si>
  <si>
    <t>PRAYUDHA DHARMA, STK</t>
  </si>
  <si>
    <t>IPDA / 92050622</t>
  </si>
  <si>
    <t>ACUM SUTARLIA</t>
  </si>
  <si>
    <t>IPDA / 69020121</t>
  </si>
  <si>
    <t>HERY PRIYANTO</t>
  </si>
  <si>
    <t>AIPTU / 75030141</t>
  </si>
  <si>
    <t>SOBANA</t>
  </si>
  <si>
    <t>AIPDA / 77070357</t>
  </si>
  <si>
    <t>MOCHAMMAD</t>
  </si>
  <si>
    <t>AIPDA / 80010785</t>
  </si>
  <si>
    <t>DANI ISKANDAR</t>
  </si>
  <si>
    <t>AIPDA / 81020207</t>
  </si>
  <si>
    <t>ECKI HERISA WELLS</t>
  </si>
  <si>
    <t>BRIPKA / 79080900</t>
  </si>
  <si>
    <t>AHMAD BAROYA</t>
  </si>
  <si>
    <t>BRIPKA / 82051302</t>
  </si>
  <si>
    <t>ADE RACHMAT GUNAWAN</t>
  </si>
  <si>
    <t>BRIPKA / 83030773</t>
  </si>
  <si>
    <t>M.KURNIAWAN, S.H</t>
  </si>
  <si>
    <t>BRIPKA / 87060002</t>
  </si>
  <si>
    <t>HAERUDIN</t>
  </si>
  <si>
    <t>BRIGADIR / 86031419</t>
  </si>
  <si>
    <t xml:space="preserve">ALFIAN RIZQI </t>
  </si>
  <si>
    <t>BRIGADIR / 88080908</t>
  </si>
  <si>
    <t>AKHMAD MULIA AGUNG</t>
  </si>
  <si>
    <t>BRIGADIR / 89010536</t>
  </si>
  <si>
    <t>BRIGADIR / 78050538</t>
  </si>
  <si>
    <t>DERI PRIYADI</t>
  </si>
  <si>
    <t>BRIGADIR / 86061012</t>
  </si>
  <si>
    <t>DEDE ANDRIYANSYAH, S.E</t>
  </si>
  <si>
    <t>BRIGADIR / 82061443</t>
  </si>
  <si>
    <t>SYAHRUL ROMADONA</t>
  </si>
  <si>
    <t>BRIPTU / 87061547</t>
  </si>
  <si>
    <t>ASEP RIYADI</t>
  </si>
  <si>
    <t>BRIPTU / 87051771</t>
  </si>
  <si>
    <t>ARIEF JOKO, SH.</t>
  </si>
  <si>
    <t>BRIPTU / 89010721</t>
  </si>
  <si>
    <t>AGUS SISWANTO</t>
  </si>
  <si>
    <t>BRIPTU / 91020037</t>
  </si>
  <si>
    <t>PRAYOGA DWI HENDRAWAN</t>
  </si>
  <si>
    <t>BRIPTU / 93120111</t>
  </si>
  <si>
    <t>BRIPDA / 94070478</t>
  </si>
  <si>
    <t>MUSTIKA RAHAYU</t>
  </si>
  <si>
    <t>BRIPDA / 95040183</t>
  </si>
  <si>
    <t>SRI AYUSTIN SIMBOLON</t>
  </si>
  <si>
    <t>BRIPDA / 96080067</t>
  </si>
  <si>
    <t>DENA MARANTIKA</t>
  </si>
  <si>
    <t>BRIPDA / 96030188</t>
  </si>
  <si>
    <t>BUMN</t>
  </si>
  <si>
    <t>LAMPUNG</t>
  </si>
  <si>
    <t>18526368/BT/2017</t>
  </si>
  <si>
    <t>1320160802080</t>
  </si>
  <si>
    <t>1320171200404</t>
  </si>
  <si>
    <t>1320171103510</t>
  </si>
  <si>
    <t>0047054/BT/2014</t>
  </si>
  <si>
    <t>1320171100464</t>
  </si>
  <si>
    <t>911213200374</t>
  </si>
  <si>
    <t>0331553/BT/2015</t>
  </si>
  <si>
    <t>02872337/BT/2016</t>
  </si>
  <si>
    <t>15582247/BT/2018</t>
  </si>
  <si>
    <t>18517015/BT/2017</t>
  </si>
  <si>
    <t>790513200606</t>
  </si>
  <si>
    <t>920413210320</t>
  </si>
  <si>
    <t>980712191141</t>
  </si>
  <si>
    <t>15450744/BT/2016</t>
  </si>
  <si>
    <t>BREBES</t>
  </si>
  <si>
    <t>02857595/BT/2016</t>
  </si>
  <si>
    <t>870613200573</t>
  </si>
  <si>
    <t>0144464/BT/2014</t>
  </si>
  <si>
    <t>0334482/BT/2015</t>
  </si>
  <si>
    <t>LATIGA</t>
  </si>
  <si>
    <t>02872763/BT/2016</t>
  </si>
  <si>
    <t>MAJALENGKA</t>
  </si>
  <si>
    <t>910713200129</t>
  </si>
  <si>
    <t>0320697/BT/2015</t>
  </si>
  <si>
    <t>CIANJUR</t>
  </si>
  <si>
    <t>05614898/MJ/2016</t>
  </si>
  <si>
    <t>01277363/BT/2016</t>
  </si>
  <si>
    <t>229550020429672</t>
  </si>
  <si>
    <t>00658451/BT/2017</t>
  </si>
  <si>
    <t>15658514.A2018</t>
  </si>
  <si>
    <t>0193474/BT/2014</t>
  </si>
  <si>
    <t>291 (2) J 106 (8) UULLAJ</t>
  </si>
  <si>
    <t>229550020430031</t>
  </si>
  <si>
    <t>229550020432104</t>
  </si>
  <si>
    <t>229550020432285</t>
  </si>
  <si>
    <t>BRIPTU</t>
  </si>
  <si>
    <t>ELI P</t>
  </si>
  <si>
    <t>ERGAN</t>
  </si>
  <si>
    <t>HENDRO</t>
  </si>
  <si>
    <t>HARIS</t>
  </si>
  <si>
    <t>303 jo137 (4) a b dan c UULLAJ</t>
  </si>
  <si>
    <t>WILDAN</t>
  </si>
  <si>
    <t>229550021145838</t>
  </si>
  <si>
    <t>SYARIF</t>
  </si>
  <si>
    <t>BRIPKA</t>
  </si>
  <si>
    <t>DATA PELANGGARAN LALU LINTAS DITLANTAS POLDA BANTEN BULAN NOVEMBER 2018</t>
  </si>
  <si>
    <t>E8371257</t>
  </si>
  <si>
    <t>29-11-2018</t>
  </si>
  <si>
    <t>DEDI M</t>
  </si>
  <si>
    <t>ANYER CILEGON</t>
  </si>
  <si>
    <t>24-05-1972</t>
  </si>
  <si>
    <t>A-3618-GV</t>
  </si>
  <si>
    <t>M DJUMRI</t>
  </si>
  <si>
    <t>A-4427-BA</t>
  </si>
  <si>
    <t>13-12-1996</t>
  </si>
  <si>
    <t>SAMABAYA PANDEGLANG</t>
  </si>
  <si>
    <t>ASEP SAEPULLOH</t>
  </si>
  <si>
    <t>E8371260</t>
  </si>
  <si>
    <t>E8382293</t>
  </si>
  <si>
    <t>06.50</t>
  </si>
  <si>
    <t>NURPENI</t>
  </si>
  <si>
    <t>BAROS SERANG</t>
  </si>
  <si>
    <t>A-5545-BW</t>
  </si>
  <si>
    <t>D6717929</t>
  </si>
  <si>
    <t>30-11-2018</t>
  </si>
  <si>
    <t>SUBHI</t>
  </si>
  <si>
    <t>WALANTAKA SERANG</t>
  </si>
  <si>
    <t>RULY</t>
  </si>
  <si>
    <t>INDRAWAN M</t>
  </si>
  <si>
    <t>B-3779-TIK</t>
  </si>
  <si>
    <t>E8382278</t>
  </si>
  <si>
    <t>E8382277</t>
  </si>
  <si>
    <t>D6660590</t>
  </si>
  <si>
    <t>SELA</t>
  </si>
  <si>
    <t>BATU BELAH</t>
  </si>
  <si>
    <t>29-04-2001</t>
  </si>
  <si>
    <t>MIRSA</t>
  </si>
  <si>
    <t>KP MAJA</t>
  </si>
  <si>
    <t>01-02-1950</t>
  </si>
  <si>
    <t>SD</t>
  </si>
  <si>
    <t>A-3678-GE</t>
  </si>
  <si>
    <t>B GARDONO</t>
  </si>
  <si>
    <t>SERANG PANDEGLANG</t>
  </si>
  <si>
    <t>A-1527-BI</t>
  </si>
  <si>
    <t>6|TRUK</t>
  </si>
  <si>
    <t>-</t>
  </si>
  <si>
    <t>27-12-472</t>
  </si>
  <si>
    <t>ALIEP S</t>
  </si>
  <si>
    <t>E8382269</t>
  </si>
  <si>
    <t>SONAI</t>
  </si>
  <si>
    <t>18-06-1986</t>
  </si>
  <si>
    <t>2|PICKUP</t>
  </si>
  <si>
    <t>SIDANG TANGGAL 14 DESEMBER 2018</t>
  </si>
  <si>
    <t>SUZUKI</t>
  </si>
  <si>
    <t>A-8058-AJ</t>
  </si>
  <si>
    <t>A-8861-X</t>
  </si>
  <si>
    <t>DAIHATSHU</t>
  </si>
  <si>
    <t>03-03-1979</t>
  </si>
  <si>
    <t xml:space="preserve">CINANGKA </t>
  </si>
  <si>
    <t>SURA</t>
  </si>
  <si>
    <t>E8382270</t>
  </si>
  <si>
    <t>E8382271</t>
  </si>
  <si>
    <t>AA SULAIHA</t>
  </si>
  <si>
    <t>CIKULUR</t>
  </si>
  <si>
    <t>05-10-1980</t>
  </si>
  <si>
    <t>TOYOTA</t>
  </si>
  <si>
    <t>A-8552-UD</t>
  </si>
  <si>
    <t>289 jo 106 (6) UULAJ</t>
  </si>
  <si>
    <t>E8382287</t>
  </si>
  <si>
    <t>03-12-2018</t>
  </si>
  <si>
    <t>ARMANUDIN</t>
  </si>
  <si>
    <t>PETIR SERANG</t>
  </si>
  <si>
    <t>22-07-1995</t>
  </si>
  <si>
    <t>A-2045-WS</t>
  </si>
  <si>
    <t>SABANG</t>
  </si>
  <si>
    <t>11-08-1978</t>
  </si>
  <si>
    <t>COMPRENG</t>
  </si>
  <si>
    <t>SAYIDI</t>
  </si>
  <si>
    <t>E8382288</t>
  </si>
  <si>
    <t>E8371630</t>
  </si>
  <si>
    <t>EGI SETIAWAN</t>
  </si>
  <si>
    <t>CIPEUCANG PANDEGLANG</t>
  </si>
  <si>
    <t>16-09-1992</t>
  </si>
  <si>
    <t>A-6595-LB</t>
  </si>
  <si>
    <t>291 (2) jo 106 (8) UULLAJ</t>
  </si>
  <si>
    <t>MUSTAHID</t>
  </si>
  <si>
    <t>JAKARTA UTARA</t>
  </si>
  <si>
    <t>JAKARTA</t>
  </si>
  <si>
    <t>08-04-1995</t>
  </si>
  <si>
    <t>B-3860-UID</t>
  </si>
  <si>
    <t>A-5576-MJ</t>
  </si>
  <si>
    <t>13-11-2003</t>
  </si>
  <si>
    <t>CIPOCOK JAYA SERANG</t>
  </si>
  <si>
    <t>CICI</t>
  </si>
  <si>
    <t>E8371631</t>
  </si>
  <si>
    <t>E8371632</t>
  </si>
  <si>
    <t>E8371633</t>
  </si>
  <si>
    <t>MUKTI</t>
  </si>
  <si>
    <t>06-05-2003</t>
  </si>
  <si>
    <t>A-6889-CC</t>
  </si>
  <si>
    <t>SERANG PETIR</t>
  </si>
  <si>
    <t>E8371634</t>
  </si>
  <si>
    <t>MADEHA</t>
  </si>
  <si>
    <t>KOTA SERANG</t>
  </si>
  <si>
    <t>16-04-1989</t>
  </si>
  <si>
    <t>MITSUBISHI</t>
  </si>
  <si>
    <t>A-8741-TZ</t>
  </si>
  <si>
    <t>SERANG JAKARTA</t>
  </si>
  <si>
    <t>288 (2) jo 106 (5) UULAJ</t>
  </si>
  <si>
    <t>E8371144</t>
  </si>
  <si>
    <t>PAAT</t>
  </si>
  <si>
    <t>07-08-1976</t>
  </si>
  <si>
    <t>A-8316-F</t>
  </si>
  <si>
    <t>B-9512-BYX</t>
  </si>
  <si>
    <t>50|BUKU KIR</t>
  </si>
  <si>
    <t>07-03-1969</t>
  </si>
  <si>
    <t>E8371145</t>
  </si>
  <si>
    <t>AHMAD</t>
  </si>
  <si>
    <t>E8382336</t>
  </si>
  <si>
    <t>ASRIL E</t>
  </si>
  <si>
    <t>MESUJI</t>
  </si>
  <si>
    <t>METRO</t>
  </si>
  <si>
    <t>20-04-1973</t>
  </si>
  <si>
    <t>15|SIM BII UMUM</t>
  </si>
  <si>
    <t>F-8914-GC</t>
  </si>
  <si>
    <t>229550025575376</t>
  </si>
  <si>
    <t>22955002475520</t>
  </si>
  <si>
    <t>E8382335</t>
  </si>
  <si>
    <t>ADE RIDWAN</t>
  </si>
  <si>
    <t>CURUG SERANG</t>
  </si>
  <si>
    <t>06-06-2002</t>
  </si>
  <si>
    <t>B-4895-TLR</t>
  </si>
  <si>
    <t>A-3285-TV</t>
  </si>
  <si>
    <t>20-07-1996</t>
  </si>
  <si>
    <t>M FADLI</t>
  </si>
  <si>
    <t>CIKONENG ANYER</t>
  </si>
  <si>
    <t>E8382334</t>
  </si>
  <si>
    <t>E8382351</t>
  </si>
  <si>
    <t>04-12-2018</t>
  </si>
  <si>
    <t>FAHRUDIN</t>
  </si>
  <si>
    <t>KP PANJANGAN</t>
  </si>
  <si>
    <t>20-10-1995</t>
  </si>
  <si>
    <t>B-3010-NIJ</t>
  </si>
  <si>
    <t>RIYANDI</t>
  </si>
  <si>
    <t>280 Jo 68 (1) UULAJ</t>
  </si>
  <si>
    <t>E8371072</t>
  </si>
  <si>
    <t>AHIM</t>
  </si>
  <si>
    <t>13-10-1977</t>
  </si>
  <si>
    <t>ALTA</t>
  </si>
  <si>
    <t>E8371084</t>
  </si>
  <si>
    <t>HATIBI</t>
  </si>
  <si>
    <t>A-8373-AD</t>
  </si>
  <si>
    <t>E8371085</t>
  </si>
  <si>
    <t>HARTONO</t>
  </si>
  <si>
    <t>BPI</t>
  </si>
  <si>
    <t>B-9544-BYX</t>
  </si>
  <si>
    <t>229550021579695</t>
  </si>
  <si>
    <t>229550021607654</t>
  </si>
  <si>
    <t>229550021607649</t>
  </si>
  <si>
    <t>229550021579721</t>
  </si>
  <si>
    <t>229550021579677</t>
  </si>
  <si>
    <t>A-4385-C</t>
  </si>
  <si>
    <t>RUDY O C</t>
  </si>
  <si>
    <t>SERDANG BARU</t>
  </si>
  <si>
    <t>E8371105</t>
  </si>
  <si>
    <t>E8371071</t>
  </si>
  <si>
    <t>ANDI</t>
  </si>
  <si>
    <t>A-8489-ZD</t>
  </si>
  <si>
    <t>E8382311</t>
  </si>
  <si>
    <t>NUFUS</t>
  </si>
  <si>
    <t>3|MBLPENUMPPRIB</t>
  </si>
  <si>
    <t>B-1677-VOR</t>
  </si>
  <si>
    <t>GUSAR</t>
  </si>
  <si>
    <t>A-3102-KR</t>
  </si>
  <si>
    <t>24-03-1999</t>
  </si>
  <si>
    <t>MANDALAWANGI PANDEGLANG</t>
  </si>
  <si>
    <t>ACEP FUDRI</t>
  </si>
  <si>
    <t>E8382312</t>
  </si>
  <si>
    <t>E8382313</t>
  </si>
  <si>
    <t>E8382314</t>
  </si>
  <si>
    <t>E8382315</t>
  </si>
  <si>
    <t>ARMIN</t>
  </si>
  <si>
    <t>SUKAMANA</t>
  </si>
  <si>
    <t>229550021611533</t>
  </si>
  <si>
    <t>229550021617614</t>
  </si>
  <si>
    <t>10-02-1988</t>
  </si>
  <si>
    <t>A-8520-AG</t>
  </si>
  <si>
    <t>SERANG PALIMA</t>
  </si>
  <si>
    <t>229550021617733</t>
  </si>
  <si>
    <t>229550021617756</t>
  </si>
  <si>
    <t>A-5419-CT</t>
  </si>
  <si>
    <t>06-07-1991</t>
  </si>
  <si>
    <t>SAMOSIR</t>
  </si>
  <si>
    <t>DAPOT SILALAHI</t>
  </si>
  <si>
    <t>SAEFUL AJIZ</t>
  </si>
  <si>
    <t>KADUMERAK PANDEGLANG</t>
  </si>
  <si>
    <t>27-01-1988</t>
  </si>
  <si>
    <t>11|SIM A</t>
  </si>
  <si>
    <t>A-4721-BN</t>
  </si>
  <si>
    <t xml:space="preserve">288 (1) </t>
  </si>
  <si>
    <t>229550021617803</t>
  </si>
  <si>
    <t>E8382316</t>
  </si>
  <si>
    <t>E8382317</t>
  </si>
  <si>
    <t>E8382318</t>
  </si>
  <si>
    <t>E8382319</t>
  </si>
  <si>
    <t>E8382320</t>
  </si>
  <si>
    <t>DENI J</t>
  </si>
  <si>
    <t>SINDANG WANGI MAJALENGKA</t>
  </si>
  <si>
    <t>15-06-1990</t>
  </si>
  <si>
    <t>E-8134-VK</t>
  </si>
  <si>
    <t>288 (3) jo</t>
  </si>
  <si>
    <t>229550021619069</t>
  </si>
  <si>
    <t>229550021619147</t>
  </si>
  <si>
    <t>T-4254-RC</t>
  </si>
  <si>
    <t>PURI ANGREK SERANG</t>
  </si>
  <si>
    <t>FIRMAN S</t>
  </si>
  <si>
    <t>AGUS M</t>
  </si>
  <si>
    <t>A-3626-DA</t>
  </si>
  <si>
    <t>229550021619201</t>
  </si>
  <si>
    <t>229550021619241</t>
  </si>
  <si>
    <t>A-3739-HA</t>
  </si>
  <si>
    <t>13-09-1989</t>
  </si>
  <si>
    <t>SAYUNI</t>
  </si>
  <si>
    <t>ROJIUN</t>
  </si>
  <si>
    <t>16-04-1994</t>
  </si>
  <si>
    <t>A-4175-BK</t>
  </si>
  <si>
    <t>288 (1) Jo 106 UULAJ</t>
  </si>
  <si>
    <t>229550021619314</t>
  </si>
  <si>
    <t>229550021617148</t>
  </si>
  <si>
    <t>288 (3) UULAJ</t>
  </si>
  <si>
    <t>E8382337</t>
  </si>
  <si>
    <t>DELFRIE ALDRIE</t>
  </si>
  <si>
    <t>JAKBAR</t>
  </si>
  <si>
    <t>02-07-1992</t>
  </si>
  <si>
    <t>B-9402-BCL</t>
  </si>
  <si>
    <t>229550021617203</t>
  </si>
  <si>
    <t>E8382338</t>
  </si>
  <si>
    <t>E8382339</t>
  </si>
  <si>
    <t>E8382340</t>
  </si>
  <si>
    <t>E8382341</t>
  </si>
  <si>
    <t>E8382342</t>
  </si>
  <si>
    <t>E8382343</t>
  </si>
  <si>
    <t>E8382344</t>
  </si>
  <si>
    <t>E8382345</t>
  </si>
  <si>
    <t>E8382366</t>
  </si>
  <si>
    <t>E8382272</t>
  </si>
  <si>
    <t>E8382273</t>
  </si>
  <si>
    <t>E8382274</t>
  </si>
  <si>
    <t>E8382356</t>
  </si>
  <si>
    <t>E8382357</t>
  </si>
  <si>
    <t>B-3016-CHD</t>
  </si>
  <si>
    <t>03-08-2000</t>
  </si>
  <si>
    <t>GUSTIVAN FATTAH</t>
  </si>
  <si>
    <t>KADUHEJO PANDEGLANG</t>
  </si>
  <si>
    <t>FERDI L</t>
  </si>
  <si>
    <t>25-05-1992</t>
  </si>
  <si>
    <t>A-2740-CI</t>
  </si>
  <si>
    <t>229550021617308</t>
  </si>
  <si>
    <t>A-1245-AP</t>
  </si>
  <si>
    <t>01-02-1985</t>
  </si>
  <si>
    <t>TAMAN LOPANG INDAH</t>
  </si>
  <si>
    <t>DEDE M ROHMAT</t>
  </si>
  <si>
    <t>HENDRO AGUS P</t>
  </si>
  <si>
    <t>CIRACAS SERANG</t>
  </si>
  <si>
    <t>24-08-1985</t>
  </si>
  <si>
    <t>A-1753-AC</t>
  </si>
  <si>
    <t>229550021617370</t>
  </si>
  <si>
    <t>229550021617420</t>
  </si>
  <si>
    <t>GANIS R</t>
  </si>
  <si>
    <t>SUKABUMI</t>
  </si>
  <si>
    <t>19-05-1984</t>
  </si>
  <si>
    <t>B-1076-NFU</t>
  </si>
  <si>
    <t>A-77-AU</t>
  </si>
  <si>
    <t>07-04-1987</t>
  </si>
  <si>
    <t>PASAR RAU SERANG</t>
  </si>
  <si>
    <t>INTAN A</t>
  </si>
  <si>
    <t>SUPIAN</t>
  </si>
  <si>
    <t>TAKTAKAN SERANG</t>
  </si>
  <si>
    <t>HERI GUNAWAN</t>
  </si>
  <si>
    <t>KASEMEN SERANG</t>
  </si>
  <si>
    <t>16-03-1980</t>
  </si>
  <si>
    <t>A-8941-AF</t>
  </si>
  <si>
    <t>229550021617463</t>
  </si>
  <si>
    <t>09-05-1988</t>
  </si>
  <si>
    <t>A-8222-AD</t>
  </si>
  <si>
    <t>GINA W</t>
  </si>
  <si>
    <t>CIBUNCANG</t>
  </si>
  <si>
    <t>PALEMBANG</t>
  </si>
  <si>
    <t>16-12-1979</t>
  </si>
  <si>
    <t>A-5247-DB</t>
  </si>
  <si>
    <t>03-09-1990</t>
  </si>
  <si>
    <t>RENDI BANGKIT SANJAYA</t>
  </si>
  <si>
    <t>MOCH WAHYU</t>
  </si>
  <si>
    <t>CILONONG</t>
  </si>
  <si>
    <t>14-05-2000</t>
  </si>
  <si>
    <t>A-6770-RT</t>
  </si>
  <si>
    <t>ELAN ALAMSYAH</t>
  </si>
  <si>
    <t>08-04-1994</t>
  </si>
  <si>
    <t>A-4545-BQ</t>
  </si>
  <si>
    <t>22550021618191</t>
  </si>
  <si>
    <t>229550021617252</t>
  </si>
  <si>
    <t>229550021617353</t>
  </si>
  <si>
    <t>229550021617390</t>
  </si>
  <si>
    <t>CHAERUNNISA</t>
  </si>
  <si>
    <t>JL PANJAJARAN SUKAMANTRI</t>
  </si>
  <si>
    <t>23-02-1998</t>
  </si>
  <si>
    <t>A-4028-MG</t>
  </si>
  <si>
    <t>YUSUF RA</t>
  </si>
  <si>
    <t>229550021617439</t>
  </si>
  <si>
    <t>229550021617500</t>
  </si>
  <si>
    <t>A-6728-BW</t>
  </si>
  <si>
    <t>08-08-2000</t>
  </si>
  <si>
    <t>UJUNG TEBU</t>
  </si>
  <si>
    <t>EKA SAPUTRA</t>
  </si>
  <si>
    <t>E8382326</t>
  </si>
  <si>
    <t>E8382327</t>
  </si>
  <si>
    <t>E8382328</t>
  </si>
  <si>
    <t>E8382329</t>
  </si>
  <si>
    <t>E8382330</t>
  </si>
  <si>
    <t>AEP</t>
  </si>
  <si>
    <t>35</t>
  </si>
  <si>
    <t>B-9108-CFA</t>
  </si>
  <si>
    <t>B-6061-BRA</t>
  </si>
  <si>
    <t>19-08-1998</t>
  </si>
  <si>
    <t>MOGANA PANDEGLANG</t>
  </si>
  <si>
    <t>ARI NURHASAN</t>
  </si>
  <si>
    <t>PIPI</t>
  </si>
  <si>
    <t>A-8514-AG</t>
  </si>
  <si>
    <t>A-4490-CJ</t>
  </si>
  <si>
    <t>GRIYA PERMATA</t>
  </si>
  <si>
    <t>29-12-2000</t>
  </si>
  <si>
    <t>SUCI PUTRI PERTIWI</t>
  </si>
  <si>
    <t>B-6037-GHB</t>
  </si>
  <si>
    <t>26</t>
  </si>
  <si>
    <t>ZAKI</t>
  </si>
  <si>
    <t>E8371048</t>
  </si>
  <si>
    <t>MURAD</t>
  </si>
  <si>
    <t>BOJONG SERANG</t>
  </si>
  <si>
    <t>69</t>
  </si>
  <si>
    <t>A-8765-AF</t>
  </si>
  <si>
    <t>PALIMA SERANG</t>
  </si>
  <si>
    <t>229550021619487</t>
  </si>
  <si>
    <t>229550021619532</t>
  </si>
  <si>
    <t>A-2544-OK</t>
  </si>
  <si>
    <t>MUHTADI</t>
  </si>
  <si>
    <t>E8371049</t>
  </si>
  <si>
    <t>E8371050</t>
  </si>
  <si>
    <t>SIBILI</t>
  </si>
  <si>
    <t>A-3327-BA</t>
  </si>
  <si>
    <t>229550021619745</t>
  </si>
  <si>
    <t>A-1908-KX</t>
  </si>
  <si>
    <t>ASEP BURHAN</t>
  </si>
  <si>
    <t>E8371051</t>
  </si>
  <si>
    <t>E8371052</t>
  </si>
  <si>
    <t>E8371053</t>
  </si>
  <si>
    <t>E8371054</t>
  </si>
  <si>
    <t>E8371055</t>
  </si>
  <si>
    <t>SITI SUKMARIYAH</t>
  </si>
  <si>
    <t>A-4572-OI</t>
  </si>
  <si>
    <t>229550021619770</t>
  </si>
  <si>
    <t>229550021619806</t>
  </si>
  <si>
    <t>A-6866-LS</t>
  </si>
  <si>
    <t>EROH</t>
  </si>
  <si>
    <t>HIDAYATULLOH</t>
  </si>
  <si>
    <t>10-07-1979</t>
  </si>
  <si>
    <t>A-2925-BG</t>
  </si>
  <si>
    <t>229550021619838</t>
  </si>
  <si>
    <t>229550021619876</t>
  </si>
  <si>
    <t>A-6014-OJ</t>
  </si>
  <si>
    <t>RIZAL APENDI</t>
  </si>
  <si>
    <t>E8371056</t>
  </si>
  <si>
    <t>E8371057</t>
  </si>
  <si>
    <t>E8371058</t>
  </si>
  <si>
    <t>E8371059</t>
  </si>
  <si>
    <t>E8371060</t>
  </si>
  <si>
    <t>H JUHAENI</t>
  </si>
  <si>
    <t>PABUARAN SERANG</t>
  </si>
  <si>
    <t>02-01-1966</t>
  </si>
  <si>
    <t>229550021619468</t>
  </si>
  <si>
    <t>229550021619522</t>
  </si>
  <si>
    <t>06-10-1984</t>
  </si>
  <si>
    <t>DINI OKTAVIANI SE</t>
  </si>
  <si>
    <t>SUPRIYADI</t>
  </si>
  <si>
    <t>NACANG SERANG</t>
  </si>
  <si>
    <t>4|MBLPENUMUMUM</t>
  </si>
  <si>
    <t>A-1981-FJ</t>
  </si>
  <si>
    <t>A-4763-FC</t>
  </si>
  <si>
    <t>2001</t>
  </si>
  <si>
    <t>TINGGAR BARU</t>
  </si>
  <si>
    <t>FAJAR</t>
  </si>
  <si>
    <t>KALINGAN</t>
  </si>
  <si>
    <t>1983</t>
  </si>
  <si>
    <t>A-4623-BN</t>
  </si>
  <si>
    <t>229550021619715</t>
  </si>
  <si>
    <t>229550021619302</t>
  </si>
  <si>
    <t>289 UULAJ</t>
  </si>
  <si>
    <t>A-8063-DN</t>
  </si>
  <si>
    <t>1975</t>
  </si>
  <si>
    <t>JAKSARI SERANG</t>
  </si>
  <si>
    <t>H RIDWAN</t>
  </si>
  <si>
    <t>E8371073</t>
  </si>
  <si>
    <t>E8371074</t>
  </si>
  <si>
    <t>E8371075</t>
  </si>
  <si>
    <t>NUR AIHAN</t>
  </si>
  <si>
    <t>KP LINGKAR JATI</t>
  </si>
  <si>
    <t>1993</t>
  </si>
  <si>
    <t>A-8844-AF</t>
  </si>
  <si>
    <t>229550021619369</t>
  </si>
  <si>
    <t>229550021619416</t>
  </si>
  <si>
    <t>A-9087-A</t>
  </si>
  <si>
    <t>HINO</t>
  </si>
  <si>
    <t>BUDI HARTONO</t>
  </si>
  <si>
    <t>E8371076</t>
  </si>
  <si>
    <t>E8371077</t>
  </si>
  <si>
    <t>E8371078</t>
  </si>
  <si>
    <t>E8371079</t>
  </si>
  <si>
    <t>E8371080</t>
  </si>
  <si>
    <t>RANGGA</t>
  </si>
  <si>
    <t>MARGASANA SERANG</t>
  </si>
  <si>
    <t>18-02-1989</t>
  </si>
  <si>
    <t>A-3094-CS</t>
  </si>
  <si>
    <t>229550021619931</t>
  </si>
  <si>
    <t>229550021619960</t>
  </si>
  <si>
    <t>A-8453-KJ</t>
  </si>
  <si>
    <t>ENCO S</t>
  </si>
  <si>
    <t>1958</t>
  </si>
  <si>
    <t>NANANG SURYANA</t>
  </si>
  <si>
    <t>CALINGCING</t>
  </si>
  <si>
    <t>A-7729-KC</t>
  </si>
  <si>
    <t>229550021620012</t>
  </si>
  <si>
    <t>229550021620036</t>
  </si>
  <si>
    <t>A-1980-KV</t>
  </si>
  <si>
    <t>JUMRONI</t>
  </si>
  <si>
    <t>JAJULI</t>
  </si>
  <si>
    <t>A-5739-HE</t>
  </si>
  <si>
    <t>229550021620062</t>
  </si>
  <si>
    <t>E8382367</t>
  </si>
  <si>
    <t>E8382368</t>
  </si>
  <si>
    <t>E8382369</t>
  </si>
  <si>
    <t>E8382370</t>
  </si>
  <si>
    <t>E8382371</t>
  </si>
  <si>
    <t>E8382372</t>
  </si>
  <si>
    <t>E8382373</t>
  </si>
  <si>
    <t>E8382374</t>
  </si>
  <si>
    <t>E8382375</t>
  </si>
  <si>
    <t>SAYUTI</t>
  </si>
  <si>
    <t>30</t>
  </si>
  <si>
    <t>A-4776-AB</t>
  </si>
  <si>
    <t>229550021619220</t>
  </si>
  <si>
    <t>229550021619297</t>
  </si>
  <si>
    <t>A-5815-FU</t>
  </si>
  <si>
    <t>CIKEUSAL SERANG</t>
  </si>
  <si>
    <t>KASRI</t>
  </si>
  <si>
    <t>CIMANUK PANDEGLANG</t>
  </si>
  <si>
    <t>A-6098-KW</t>
  </si>
  <si>
    <t>H-1620-AF</t>
  </si>
  <si>
    <t>PASIR PANJANG BANDUNG BARAT</t>
  </si>
  <si>
    <t>GUGUN S</t>
  </si>
  <si>
    <t>ASEP SUPIANTO</t>
  </si>
  <si>
    <t>A-2526-FQ</t>
  </si>
  <si>
    <t>A-5256-KY</t>
  </si>
  <si>
    <t>BORU SERANG</t>
  </si>
  <si>
    <t>LILI</t>
  </si>
  <si>
    <t>LILIS</t>
  </si>
  <si>
    <t>BANJARSARI</t>
  </si>
  <si>
    <t>A-5896-YO</t>
  </si>
  <si>
    <t>229550021619823</t>
  </si>
  <si>
    <t>B-3880-BZD</t>
  </si>
  <si>
    <t>DUKUH SERANG</t>
  </si>
  <si>
    <t>MEGA WATI</t>
  </si>
  <si>
    <t>MUHAMAD FAGIHUL</t>
  </si>
  <si>
    <t>SUKAMANAH</t>
  </si>
  <si>
    <t>B-6827-GRB</t>
  </si>
  <si>
    <t>229550021619868</t>
  </si>
  <si>
    <t>229550021612495</t>
  </si>
  <si>
    <t>A-1124-JA</t>
  </si>
  <si>
    <t>03-07-1973</t>
  </si>
  <si>
    <t>SUPRIATNA</t>
  </si>
  <si>
    <t>E8382381</t>
  </si>
  <si>
    <t>E8382382</t>
  </si>
  <si>
    <t>E8382383</t>
  </si>
  <si>
    <t>E8382384</t>
  </si>
  <si>
    <t>E8382387</t>
  </si>
  <si>
    <t>E8382388</t>
  </si>
  <si>
    <t>E8371635</t>
  </si>
  <si>
    <t>E8371636</t>
  </si>
  <si>
    <t>E8371637</t>
  </si>
  <si>
    <t>E8371638</t>
  </si>
  <si>
    <t>E8371639</t>
  </si>
  <si>
    <t>E8371640</t>
  </si>
  <si>
    <t>ENDI SUTARDI</t>
  </si>
  <si>
    <t>BOJONG PANDEGLANG</t>
  </si>
  <si>
    <t>05-03-1989</t>
  </si>
  <si>
    <t>A-2840-MV</t>
  </si>
  <si>
    <t>22955002161890</t>
  </si>
  <si>
    <t>299550021618967</t>
  </si>
  <si>
    <t>02-07-1980</t>
  </si>
  <si>
    <t>B-9365-CYT</t>
  </si>
  <si>
    <t>229550021619082</t>
  </si>
  <si>
    <t>A-4921-BK</t>
  </si>
  <si>
    <t>19-09-1984</t>
  </si>
  <si>
    <t>LOPANG SERANG</t>
  </si>
  <si>
    <t>CHAIRUL H</t>
  </si>
  <si>
    <t>UMAR</t>
  </si>
  <si>
    <t>K KAPUREN</t>
  </si>
  <si>
    <t>12-07-1992</t>
  </si>
  <si>
    <t>B-3470-XA</t>
  </si>
  <si>
    <t>229550021613250</t>
  </si>
  <si>
    <t>229550021617880</t>
  </si>
  <si>
    <t>A-4398-HU</t>
  </si>
  <si>
    <t>31-12-1992</t>
  </si>
  <si>
    <t>SUKADAMI</t>
  </si>
  <si>
    <t>SUKADAMAI</t>
  </si>
  <si>
    <t>JABARU GULTOM</t>
  </si>
  <si>
    <t>E8382386</t>
  </si>
  <si>
    <t>WAWAN GUNAWAN</t>
  </si>
  <si>
    <t>GOWOK MASJID</t>
  </si>
  <si>
    <t>11-04-1990</t>
  </si>
  <si>
    <t>A-5606-BG</t>
  </si>
  <si>
    <t>229550021617918</t>
  </si>
  <si>
    <t>ENEN</t>
  </si>
  <si>
    <t>TASIKMALAYA</t>
  </si>
  <si>
    <t>BOGOR</t>
  </si>
  <si>
    <t>05-05-1993</t>
  </si>
  <si>
    <t>H-1463-GA</t>
  </si>
  <si>
    <t>229550021618934</t>
  </si>
  <si>
    <t>TEDDI S</t>
  </si>
  <si>
    <t>10-12-1979</t>
  </si>
  <si>
    <t>A-471-FF</t>
  </si>
  <si>
    <t>22955001619038</t>
  </si>
  <si>
    <t>SLAMET RIYANDI</t>
  </si>
  <si>
    <t>WONOSOBO</t>
  </si>
  <si>
    <t>06-08-1971</t>
  </si>
  <si>
    <t>A-2991-Z</t>
  </si>
  <si>
    <t>229550021619102</t>
  </si>
  <si>
    <t>ROHMAN</t>
  </si>
  <si>
    <t>42</t>
  </si>
  <si>
    <t>A-2726-HA</t>
  </si>
  <si>
    <t>229550021619152</t>
  </si>
  <si>
    <t>229550021619175</t>
  </si>
  <si>
    <t>B-9547-GAI</t>
  </si>
  <si>
    <t>01-07-1995</t>
  </si>
  <si>
    <t>JIPUT PANDEGLANG</t>
  </si>
  <si>
    <t>ZUHAEDI</t>
  </si>
  <si>
    <t>NURUL P</t>
  </si>
  <si>
    <t>CIRUAS SERANG</t>
  </si>
  <si>
    <t>TEGAL</t>
  </si>
  <si>
    <t>13-11-1997</t>
  </si>
  <si>
    <t>A-2061-HO</t>
  </si>
  <si>
    <t>229550021619212</t>
  </si>
  <si>
    <t>229550021619403</t>
  </si>
  <si>
    <t>BOBONG G</t>
  </si>
  <si>
    <t>IPDA</t>
  </si>
  <si>
    <t>D-2427-UAP</t>
  </si>
  <si>
    <t>EDI</t>
  </si>
  <si>
    <t xml:space="preserve">BANDUNG </t>
  </si>
  <si>
    <t>BANDUNG JABAR</t>
  </si>
  <si>
    <t>D6660581</t>
  </si>
  <si>
    <t>D6660582</t>
  </si>
  <si>
    <t>RESTY N</t>
  </si>
  <si>
    <t>11-11-1998</t>
  </si>
  <si>
    <t>A-3188-HV</t>
  </si>
  <si>
    <t>229550021619374</t>
  </si>
  <si>
    <t>229550021619348</t>
  </si>
  <si>
    <t>A-2544-TX</t>
  </si>
  <si>
    <t>05-07-1991</t>
  </si>
  <si>
    <t>UFI</t>
  </si>
  <si>
    <t>D6660583</t>
  </si>
  <si>
    <t>D6660584</t>
  </si>
  <si>
    <t>LILI S</t>
  </si>
  <si>
    <t>01-01-1977</t>
  </si>
  <si>
    <t>B-1565-GUX</t>
  </si>
  <si>
    <t>229550021619315</t>
  </si>
  <si>
    <t>229550021619283</t>
  </si>
  <si>
    <t>H-1621-AF</t>
  </si>
  <si>
    <t>21-07-1980</t>
  </si>
  <si>
    <t>SUKMA W</t>
  </si>
  <si>
    <t>D6660585</t>
  </si>
  <si>
    <t>E8371091</t>
  </si>
  <si>
    <t>FIKRI</t>
  </si>
  <si>
    <t>03</t>
  </si>
  <si>
    <t>A-5023-CH</t>
  </si>
  <si>
    <t>229550021650518</t>
  </si>
  <si>
    <t>PURWOREJO</t>
  </si>
  <si>
    <t>18-06-1998</t>
  </si>
  <si>
    <t>CISOKA TANGERANG</t>
  </si>
  <si>
    <t>YUSUF TAIFIK Z</t>
  </si>
  <si>
    <t>E8382376</t>
  </si>
  <si>
    <t>E8382391</t>
  </si>
  <si>
    <t>M WILLY ZAIN</t>
  </si>
  <si>
    <t>A-4530-HZ</t>
  </si>
  <si>
    <t>'229550021670293</t>
  </si>
  <si>
    <t>229550021489559</t>
  </si>
  <si>
    <t>229550021508412</t>
  </si>
  <si>
    <t>229550021508352</t>
  </si>
  <si>
    <t>229550021508281</t>
  </si>
  <si>
    <t>229550021515357</t>
  </si>
  <si>
    <t>229550021515393</t>
  </si>
  <si>
    <t>229550021515301</t>
  </si>
  <si>
    <t>229550021567839</t>
  </si>
  <si>
    <t>229550021567888</t>
  </si>
  <si>
    <t>229550021567680</t>
  </si>
  <si>
    <t>229550021567722</t>
  </si>
  <si>
    <t>229550021567758</t>
  </si>
  <si>
    <t>229550021567792</t>
  </si>
  <si>
    <t>229550021575425</t>
  </si>
  <si>
    <t>229550021670522</t>
  </si>
  <si>
    <t>229550021658295</t>
  </si>
  <si>
    <t>229550021579711</t>
  </si>
  <si>
    <t>229550021619572</t>
  </si>
  <si>
    <t>229550021619678</t>
  </si>
  <si>
    <t>D6660805</t>
  </si>
  <si>
    <t>GINA RAHMATI UTAMI</t>
  </si>
  <si>
    <t>A-1749-ZU</t>
  </si>
  <si>
    <t>SHABRINA</t>
  </si>
  <si>
    <t>E8371681</t>
  </si>
  <si>
    <t>NURYANI</t>
  </si>
  <si>
    <t>SEPANG SERANG</t>
  </si>
  <si>
    <t>A-8987-E</t>
  </si>
  <si>
    <t>MIYABON</t>
  </si>
  <si>
    <t>M KURNIAWAN</t>
  </si>
  <si>
    <t>229550021672339</t>
  </si>
  <si>
    <t>SENDI ARIFIN</t>
  </si>
  <si>
    <t>E8382392</t>
  </si>
  <si>
    <t>A-4801-LW</t>
  </si>
  <si>
    <t>BRIPGADIR</t>
  </si>
  <si>
    <t>229550021699917</t>
  </si>
  <si>
    <t>E8382377</t>
  </si>
  <si>
    <t>IKA SAHRUDIN</t>
  </si>
  <si>
    <t>A-5576-GY</t>
  </si>
  <si>
    <t>229550021693585</t>
  </si>
  <si>
    <t xml:space="preserve"> </t>
  </si>
  <si>
    <t>E8382282</t>
  </si>
  <si>
    <t>AJIS JUMAEDI</t>
  </si>
  <si>
    <t>BANJAR PANDEGLANG</t>
  </si>
  <si>
    <t>A-3959-LP</t>
  </si>
  <si>
    <t>CIBEBEK</t>
  </si>
  <si>
    <t>229550021609141</t>
  </si>
  <si>
    <t>229550021609188</t>
  </si>
  <si>
    <t>A-6482-HZ</t>
  </si>
  <si>
    <t>KEPANDEAN SERANG</t>
  </si>
  <si>
    <t xml:space="preserve">AHMAD JAKARIYA </t>
  </si>
  <si>
    <t>E8382283</t>
  </si>
  <si>
    <t>E8382284</t>
  </si>
  <si>
    <t>ROHMAT</t>
  </si>
  <si>
    <t>CIKANDE PERMAI</t>
  </si>
  <si>
    <t>A-3356-EB</t>
  </si>
  <si>
    <t>E8371261</t>
  </si>
  <si>
    <t>ASEP SUPIANA</t>
  </si>
  <si>
    <t>25-10-1995</t>
  </si>
  <si>
    <t>A-2617-DB</t>
  </si>
  <si>
    <t>E8382285</t>
  </si>
  <si>
    <t>ENTANG</t>
  </si>
  <si>
    <t>CINAGAR</t>
  </si>
  <si>
    <t>03-1995</t>
  </si>
  <si>
    <t>A-2494-CF</t>
  </si>
  <si>
    <t>17-05-1</t>
  </si>
  <si>
    <t>E8382411</t>
  </si>
  <si>
    <t>E8382353</t>
  </si>
  <si>
    <t>TAUFIK HIDAYAT</t>
  </si>
  <si>
    <t>DUSUN KAYUMAS</t>
  </si>
  <si>
    <t>B-6347-CJR</t>
  </si>
  <si>
    <t>E8382352</t>
  </si>
  <si>
    <t>MIFTAHULUM</t>
  </si>
  <si>
    <t>08-12-1993</t>
  </si>
  <si>
    <t>A-8458-AD</t>
  </si>
  <si>
    <t>A-8911-AD</t>
  </si>
  <si>
    <t>13-08-1991</t>
  </si>
  <si>
    <t>CINANGGUNG</t>
  </si>
  <si>
    <t>MUHAMAD MADKOSIM</t>
  </si>
  <si>
    <t>E8371590</t>
  </si>
  <si>
    <t>WAWAN SAROJI</t>
  </si>
  <si>
    <t>TUNJUNG TEJA SERANG</t>
  </si>
  <si>
    <t>10-03-1995</t>
  </si>
  <si>
    <t>A-6902-FA</t>
  </si>
  <si>
    <t>A-3396-FX</t>
  </si>
  <si>
    <t>T-2502-WS</t>
  </si>
  <si>
    <t>A-8480-NM</t>
  </si>
  <si>
    <t>A-4578-CZ</t>
  </si>
  <si>
    <t>B-1482-SEB</t>
  </si>
  <si>
    <t>A-1597-AR</t>
  </si>
  <si>
    <t>B-6944-GVE</t>
  </si>
  <si>
    <t>PUTUSAN PELANGGARAN LALU LINTAS WILAYAH HUKUM SERANG</t>
  </si>
  <si>
    <t>TANGGAL 14 DESEMBER 2018</t>
  </si>
  <si>
    <t>GAKKUM POLDA BANTEN</t>
  </si>
  <si>
    <t>3 hari kurungan</t>
  </si>
  <si>
    <t>Serang, 14 Desember 2018</t>
  </si>
  <si>
    <t>Panitera Pengganti,</t>
  </si>
  <si>
    <t>Hakim,</t>
  </si>
  <si>
    <t>Ttd</t>
  </si>
  <si>
    <t>Endi Udiawati, S.H.</t>
  </si>
  <si>
    <t>Muhammad Ramdes, S.H., M.H.</t>
  </si>
  <si>
    <t>VERSTEK</t>
  </si>
  <si>
    <t>MUHAMMAD RAMDES, S.H.</t>
  </si>
  <si>
    <t>ENDI UDIAWATI, S.H., M.H.</t>
  </si>
  <si>
    <t>28.01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</si>
</sst>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3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Arial Black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rgb="FFFF0000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sz val="11"/>
      <color rgb="FFFF0000"/>
      <name val="Arial Narrow"/>
      <family val="2"/>
    </font>
    <font>
      <sz val="14"/>
      <color rgb="FF000000"/>
      <name val="Arial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0" fontId="25" fillId="0" borderId="0"/>
    <xf numFmtId="0" fontId="2" fillId="0" borderId="0"/>
    <xf numFmtId="0" fontId="26" fillId="0" borderId="0"/>
  </cellStyleXfs>
  <cellXfs count="23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" fontId="0" fillId="0" borderId="0" xfId="0" applyNumberForma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1" fontId="0" fillId="0" borderId="8" xfId="0" applyNumberFormat="1" applyBorder="1"/>
    <xf numFmtId="0" fontId="13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28" fillId="2" borderId="8" xfId="0" applyFont="1" applyFill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28" fillId="3" borderId="8" xfId="0" applyFont="1" applyFill="1" applyBorder="1" applyAlignment="1">
      <alignment vertical="center"/>
    </xf>
    <xf numFmtId="0" fontId="28" fillId="2" borderId="8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0" borderId="8" xfId="0" applyFont="1" applyBorder="1"/>
    <xf numFmtId="0" fontId="0" fillId="0" borderId="8" xfId="0" applyBorder="1" applyAlignment="1">
      <alignment horizontal="center" vertical="center"/>
    </xf>
    <xf numFmtId="42" fontId="0" fillId="0" borderId="8" xfId="0" applyNumberFormat="1" applyBorder="1"/>
    <xf numFmtId="0" fontId="1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42" fontId="17" fillId="0" borderId="8" xfId="0" applyNumberFormat="1" applyFont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8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/>
    <xf numFmtId="0" fontId="1" fillId="0" borderId="0" xfId="0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20" fillId="0" borderId="8" xfId="0" applyFont="1" applyFill="1" applyBorder="1" applyProtection="1"/>
    <xf numFmtId="0" fontId="20" fillId="0" borderId="8" xfId="0" applyFont="1" applyFill="1" applyBorder="1" applyAlignment="1" applyProtection="1">
      <alignment horizontal="center"/>
    </xf>
    <xf numFmtId="0" fontId="31" fillId="0" borderId="8" xfId="0" applyFont="1" applyFill="1" applyBorder="1" applyProtection="1"/>
    <xf numFmtId="0" fontId="8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/>
    <xf numFmtId="14" fontId="4" fillId="2" borderId="8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/>
    <xf numFmtId="0" fontId="4" fillId="2" borderId="8" xfId="0" applyFont="1" applyFill="1" applyBorder="1"/>
    <xf numFmtId="0" fontId="4" fillId="0" borderId="10" xfId="0" applyFont="1" applyBorder="1" applyAlignment="1">
      <alignment horizontal="center"/>
    </xf>
    <xf numFmtId="14" fontId="4" fillId="0" borderId="8" xfId="0" quotePrefix="1" applyNumberFormat="1" applyFont="1" applyFill="1" applyBorder="1"/>
    <xf numFmtId="14" fontId="4" fillId="0" borderId="3" xfId="0" quotePrefix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14" fontId="4" fillId="0" borderId="8" xfId="0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 applyProtection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/>
    <xf numFmtId="0" fontId="4" fillId="0" borderId="2" xfId="0" applyFont="1" applyFill="1" applyBorder="1"/>
    <xf numFmtId="20" fontId="4" fillId="0" borderId="2" xfId="0" applyNumberFormat="1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  <xf numFmtId="14" fontId="4" fillId="0" borderId="0" xfId="0" quotePrefix="1" applyNumberFormat="1" applyFont="1" applyFill="1"/>
    <xf numFmtId="14" fontId="4" fillId="0" borderId="0" xfId="0" applyNumberFormat="1" applyFont="1" applyFill="1"/>
    <xf numFmtId="14" fontId="4" fillId="0" borderId="0" xfId="0" applyNumberFormat="1" applyFont="1" applyFill="1" applyBorder="1"/>
    <xf numFmtId="0" fontId="0" fillId="3" borderId="0" xfId="0" applyFill="1"/>
    <xf numFmtId="0" fontId="28" fillId="0" borderId="8" xfId="0" applyFont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0" fontId="28" fillId="0" borderId="8" xfId="0" applyFont="1" applyBorder="1" applyAlignment="1">
      <alignment horizontal="center"/>
    </xf>
    <xf numFmtId="0" fontId="28" fillId="2" borderId="8" xfId="0" applyFont="1" applyFill="1" applyBorder="1" applyAlignment="1">
      <alignment horizontal="left" vertical="center"/>
    </xf>
    <xf numFmtId="0" fontId="28" fillId="2" borderId="8" xfId="3" applyFont="1" applyFill="1" applyBorder="1" applyAlignment="1">
      <alignment vertical="center"/>
    </xf>
    <xf numFmtId="0" fontId="28" fillId="2" borderId="8" xfId="3" applyFont="1" applyFill="1" applyBorder="1" applyAlignment="1">
      <alignment horizontal="center" vertical="center"/>
    </xf>
    <xf numFmtId="0" fontId="28" fillId="0" borderId="8" xfId="3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28" fillId="0" borderId="8" xfId="3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/>
    </xf>
    <xf numFmtId="0" fontId="0" fillId="4" borderId="0" xfId="0" applyFill="1"/>
    <xf numFmtId="0" fontId="4" fillId="4" borderId="2" xfId="0" applyFont="1" applyFill="1" applyBorder="1" applyAlignment="1">
      <alignment horizontal="center"/>
    </xf>
    <xf numFmtId="14" fontId="4" fillId="4" borderId="8" xfId="0" applyNumberFormat="1" applyFont="1" applyFill="1" applyBorder="1"/>
    <xf numFmtId="14" fontId="4" fillId="4" borderId="8" xfId="0" applyNumberFormat="1" applyFont="1" applyFill="1" applyBorder="1" applyAlignment="1" applyProtection="1">
      <alignment horizontal="center" vertical="center"/>
    </xf>
    <xf numFmtId="0" fontId="0" fillId="4" borderId="8" xfId="0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7" fillId="4" borderId="8" xfId="0" applyFont="1" applyFill="1" applyBorder="1" applyAlignment="1">
      <alignment horizontal="center"/>
    </xf>
    <xf numFmtId="0" fontId="4" fillId="4" borderId="8" xfId="0" quotePrefix="1" applyFont="1" applyFill="1" applyBorder="1"/>
    <xf numFmtId="0" fontId="0" fillId="4" borderId="0" xfId="0" applyFill="1" applyBorder="1"/>
    <xf numFmtId="0" fontId="20" fillId="0" borderId="8" xfId="0" applyFont="1" applyFill="1" applyBorder="1" applyAlignment="1" applyProtection="1">
      <alignment horizontal="center" vertical="center"/>
    </xf>
    <xf numFmtId="0" fontId="20" fillId="0" borderId="8" xfId="0" quotePrefix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left"/>
    </xf>
    <xf numFmtId="1" fontId="4" fillId="0" borderId="2" xfId="0" quotePrefix="1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4" fillId="0" borderId="8" xfId="0" quotePrefix="1" applyFont="1" applyFill="1" applyBorder="1"/>
    <xf numFmtId="0" fontId="0" fillId="0" borderId="0" xfId="0" applyFill="1" applyBorder="1"/>
    <xf numFmtId="1" fontId="4" fillId="0" borderId="2" xfId="0" applyNumberFormat="1" applyFont="1" applyFill="1" applyBorder="1"/>
    <xf numFmtId="0" fontId="0" fillId="0" borderId="8" xfId="0" applyFill="1" applyBorder="1"/>
    <xf numFmtId="14" fontId="4" fillId="0" borderId="2" xfId="0" applyNumberFormat="1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center"/>
    </xf>
    <xf numFmtId="14" fontId="7" fillId="0" borderId="8" xfId="0" quotePrefix="1" applyNumberFormat="1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1" fontId="4" fillId="0" borderId="8" xfId="0" applyNumberFormat="1" applyFont="1" applyFill="1" applyBorder="1"/>
    <xf numFmtId="0" fontId="7" fillId="0" borderId="8" xfId="0" applyFont="1" applyFill="1" applyBorder="1" applyAlignment="1">
      <alignment horizontal="center"/>
    </xf>
    <xf numFmtId="1" fontId="4" fillId="0" borderId="8" xfId="0" quotePrefix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1" fontId="0" fillId="0" borderId="8" xfId="0" applyNumberFormat="1" applyFill="1" applyBorder="1"/>
    <xf numFmtId="0" fontId="13" fillId="0" borderId="8" xfId="0" applyFont="1" applyFill="1" applyBorder="1" applyAlignment="1">
      <alignment horizontal="center"/>
    </xf>
    <xf numFmtId="1" fontId="4" fillId="4" borderId="8" xfId="0" quotePrefix="1" applyNumberFormat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8" xfId="0" quotePrefix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0" fillId="3" borderId="8" xfId="0" applyFill="1" applyBorder="1"/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14" fontId="4" fillId="3" borderId="8" xfId="0" applyNumberFormat="1" applyFont="1" applyFill="1" applyBorder="1"/>
    <xf numFmtId="1" fontId="4" fillId="3" borderId="8" xfId="0" quotePrefix="1" applyNumberFormat="1" applyFont="1" applyFill="1" applyBorder="1"/>
    <xf numFmtId="14" fontId="4" fillId="3" borderId="8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3" borderId="8" xfId="0" quotePrefix="1" applyFont="1" applyFill="1" applyBorder="1"/>
    <xf numFmtId="0" fontId="0" fillId="3" borderId="0" xfId="0" applyFill="1" applyBorder="1"/>
    <xf numFmtId="1" fontId="4" fillId="3" borderId="8" xfId="0" applyNumberFormat="1" applyFont="1" applyFill="1" applyBorder="1"/>
    <xf numFmtId="0" fontId="4" fillId="3" borderId="2" xfId="0" quotePrefix="1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left"/>
    </xf>
    <xf numFmtId="14" fontId="4" fillId="3" borderId="2" xfId="0" applyNumberFormat="1" applyFont="1" applyFill="1" applyBorder="1"/>
    <xf numFmtId="1" fontId="4" fillId="3" borderId="2" xfId="0" quotePrefix="1" applyNumberFormat="1" applyFont="1" applyFill="1" applyBorder="1"/>
    <xf numFmtId="20" fontId="4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" fontId="4" fillId="3" borderId="2" xfId="0" applyNumberFormat="1" applyFont="1" applyFill="1" applyBorder="1"/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quotePrefix="1" applyFont="1" applyFill="1" applyBorder="1"/>
    <xf numFmtId="14" fontId="4" fillId="0" borderId="2" xfId="0" quotePrefix="1" applyNumberFormat="1" applyFont="1" applyFill="1" applyBorder="1"/>
    <xf numFmtId="14" fontId="4" fillId="0" borderId="2" xfId="0" quotePrefix="1" applyNumberFormat="1" applyFont="1" applyFill="1" applyBorder="1" applyAlignment="1">
      <alignment horizontal="center"/>
    </xf>
    <xf numFmtId="14" fontId="4" fillId="0" borderId="8" xfId="0" quotePrefix="1" applyNumberFormat="1" applyFont="1" applyFill="1" applyBorder="1" applyAlignment="1">
      <alignment horizontal="center"/>
    </xf>
    <xf numFmtId="14" fontId="4" fillId="4" borderId="8" xfId="0" quotePrefix="1" applyNumberFormat="1" applyFont="1" applyFill="1" applyBorder="1"/>
    <xf numFmtId="14" fontId="20" fillId="0" borderId="8" xfId="0" applyNumberFormat="1" applyFont="1" applyFill="1" applyBorder="1" applyAlignment="1" applyProtection="1">
      <alignment horizontal="center" vertical="center"/>
    </xf>
    <xf numFmtId="14" fontId="4" fillId="3" borderId="2" xfId="0" quotePrefix="1" applyNumberFormat="1" applyFont="1" applyFill="1" applyBorder="1" applyAlignment="1">
      <alignment horizontal="center"/>
    </xf>
    <xf numFmtId="0" fontId="4" fillId="3" borderId="2" xfId="0" quotePrefix="1" applyFont="1" applyFill="1" applyBorder="1"/>
    <xf numFmtId="0" fontId="4" fillId="3" borderId="8" xfId="0" applyFont="1" applyFill="1" applyBorder="1" applyAlignment="1" applyProtection="1">
      <alignment horizontal="center" vertical="center"/>
    </xf>
    <xf numFmtId="0" fontId="32" fillId="3" borderId="0" xfId="0" quotePrefix="1" applyFont="1" applyFill="1"/>
    <xf numFmtId="0" fontId="14" fillId="0" borderId="8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14" fontId="14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14" fontId="21" fillId="0" borderId="8" xfId="0" applyNumberFormat="1" applyFont="1" applyFill="1" applyBorder="1" applyAlignment="1">
      <alignment horizontal="center"/>
    </xf>
    <xf numFmtId="0" fontId="21" fillId="0" borderId="8" xfId="0" applyFont="1" applyFill="1" applyBorder="1" applyAlignment="1" applyProtection="1">
      <alignment horizontal="center" vertical="center"/>
    </xf>
    <xf numFmtId="0" fontId="21" fillId="0" borderId="8" xfId="0" quotePrefix="1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>
      <alignment horizontal="left"/>
    </xf>
    <xf numFmtId="0" fontId="21" fillId="0" borderId="8" xfId="0" applyFont="1" applyFill="1" applyBorder="1" applyAlignment="1"/>
    <xf numFmtId="0" fontId="22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14" fontId="22" fillId="0" borderId="0" xfId="0" applyNumberFormat="1" applyFont="1" applyFill="1" applyAlignment="1" applyProtection="1">
      <alignment horizontal="center"/>
    </xf>
    <xf numFmtId="0" fontId="22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/>
    <xf numFmtId="14" fontId="4" fillId="3" borderId="8" xfId="0" quotePrefix="1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3" fillId="0" borderId="0" xfId="0" applyFont="1" applyFill="1" applyAlignment="1" applyProtection="1">
      <alignment horizontal="centerContinuous" vertical="center"/>
    </xf>
    <xf numFmtId="0" fontId="34" fillId="0" borderId="0" xfId="0" applyFont="1" applyFill="1" applyAlignment="1" applyProtection="1">
      <alignment horizontal="centerContinuous" vertical="center"/>
    </xf>
    <xf numFmtId="0" fontId="35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8" fillId="0" borderId="0" xfId="0" applyFont="1" applyFill="1" applyAlignment="1" applyProtection="1">
      <alignment horizontal="centerContinuous" vertical="center"/>
    </xf>
    <xf numFmtId="42" fontId="36" fillId="0" borderId="8" xfId="0" applyNumberFormat="1" applyFont="1" applyFill="1" applyBorder="1" applyAlignment="1" applyProtection="1">
      <alignment horizontal="center"/>
    </xf>
    <xf numFmtId="42" fontId="0" fillId="0" borderId="0" xfId="0" applyNumberFormat="1" applyFill="1" applyProtection="1"/>
    <xf numFmtId="14" fontId="0" fillId="0" borderId="0" xfId="0" applyNumberFormat="1" applyFill="1" applyProtection="1"/>
    <xf numFmtId="0" fontId="14" fillId="0" borderId="0" xfId="0" applyFont="1" applyFill="1" applyAlignment="1" applyProtection="1">
      <alignment horizontal="centerContinuous" vertical="center"/>
    </xf>
    <xf numFmtId="0" fontId="0" fillId="0" borderId="14" xfId="0" applyFill="1" applyBorder="1" applyProtection="1"/>
  </cellXfs>
  <cellStyles count="4">
    <cellStyle name="Normal" xfId="0" builtinId="0"/>
    <cellStyle name="Normal 170" xfId="1"/>
    <cellStyle name="Normal 2" xfId="2"/>
    <cellStyle name="Normal 2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777320</xdr:colOff>
      <xdr:row>5</xdr:row>
      <xdr:rowOff>33618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58820" cy="1131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T299"/>
  <sheetViews>
    <sheetView topLeftCell="A4" zoomScale="110" zoomScaleNormal="110" workbookViewId="0">
      <pane ySplit="7" topLeftCell="A128" activePane="bottomLeft" state="frozen"/>
      <selection activeCell="D4" sqref="D4"/>
      <selection pane="bottomLeft" activeCell="A80" sqref="A80:XFD80"/>
    </sheetView>
  </sheetViews>
  <sheetFormatPr defaultRowHeight="12.75"/>
  <cols>
    <col min="1" max="1" width="4.140625" style="10" customWidth="1"/>
    <col min="2" max="2" width="7.85546875" style="10" customWidth="1"/>
    <col min="3" max="3" width="8.5703125" style="10" customWidth="1"/>
    <col min="4" max="4" width="6.42578125" customWidth="1"/>
    <col min="5" max="5" width="19.5703125" style="26" customWidth="1"/>
    <col min="6" max="6" width="25.85546875" style="26" customWidth="1"/>
    <col min="7" max="7" width="8" style="10" customWidth="1"/>
    <col min="8" max="8" width="6" style="10" customWidth="1"/>
    <col min="9" max="9" width="8.7109375" customWidth="1"/>
    <col min="10" max="10" width="11.85546875" customWidth="1"/>
    <col min="11" max="11" width="7.7109375" customWidth="1"/>
    <col min="12" max="12" width="12.42578125" style="10" customWidth="1"/>
    <col min="13" max="13" width="12.140625" style="10" customWidth="1"/>
    <col min="14" max="14" width="5" customWidth="1"/>
    <col min="15" max="15" width="6.42578125" style="10" customWidth="1"/>
    <col min="16" max="16" width="13" style="23" bestFit="1" customWidth="1"/>
    <col min="17" max="17" width="8.42578125" customWidth="1"/>
    <col min="18" max="19" width="8.7109375" customWidth="1"/>
    <col min="20" max="20" width="14" style="10" customWidth="1"/>
    <col min="21" max="21" width="10" style="10" customWidth="1"/>
    <col min="22" max="22" width="8.42578125" style="10" customWidth="1"/>
    <col min="23" max="23" width="10" style="10" bestFit="1" customWidth="1"/>
    <col min="24" max="24" width="9.85546875" style="10" customWidth="1"/>
    <col min="25" max="25" width="16.42578125" style="10" customWidth="1"/>
    <col min="26" max="26" width="16" style="10" customWidth="1"/>
    <col min="27" max="27" width="10.140625" style="10" customWidth="1"/>
    <col min="28" max="28" width="4.28515625" customWidth="1"/>
    <col min="29" max="29" width="15.7109375" customWidth="1"/>
    <col min="30" max="30" width="14.5703125" customWidth="1"/>
    <col min="31" max="31" width="10.85546875" customWidth="1"/>
    <col min="32" max="32" width="7.140625" customWidth="1"/>
    <col min="33" max="33" width="9" style="10" customWidth="1"/>
    <col min="34" max="34" width="6.42578125" style="10" customWidth="1"/>
    <col min="35" max="35" width="12.7109375" style="10" bestFit="1" customWidth="1"/>
    <col min="36" max="36" width="10.28515625" style="10" customWidth="1"/>
    <col min="37" max="37" width="10.140625" style="10" customWidth="1"/>
    <col min="38" max="38" width="9.42578125" style="10" customWidth="1"/>
    <col min="39" max="39" width="18.5703125" style="10" customWidth="1"/>
    <col min="40" max="40" width="8.5703125" style="31" customWidth="1"/>
    <col min="41" max="41" width="29.28515625" customWidth="1"/>
    <col min="42" max="42" width="10.140625" customWidth="1"/>
    <col min="43" max="43" width="25.28515625" customWidth="1"/>
    <col min="44" max="44" width="14" customWidth="1"/>
    <col min="45" max="45" width="6.28515625" customWidth="1"/>
    <col min="46" max="46" width="6" customWidth="1"/>
    <col min="47" max="16384" width="9.140625" style="1"/>
  </cols>
  <sheetData>
    <row r="1" spans="1:46" ht="13.5" customHeight="1">
      <c r="A1" s="7" t="s">
        <v>23</v>
      </c>
      <c r="B1" s="7"/>
      <c r="C1" s="7"/>
      <c r="D1" s="4"/>
      <c r="E1" s="24"/>
      <c r="F1" s="24"/>
      <c r="G1" s="8"/>
      <c r="H1" s="8"/>
      <c r="I1" s="5"/>
      <c r="J1" s="5"/>
      <c r="K1" s="5"/>
      <c r="L1" s="8"/>
      <c r="M1" s="8"/>
      <c r="N1" s="5"/>
      <c r="O1" s="8"/>
      <c r="P1" s="19"/>
      <c r="Q1" s="5"/>
      <c r="R1" s="5"/>
      <c r="S1" s="5"/>
      <c r="T1" s="8"/>
      <c r="U1" s="8"/>
      <c r="V1" s="8"/>
      <c r="W1" s="8"/>
      <c r="X1" s="8"/>
      <c r="Y1" s="8"/>
      <c r="Z1" s="8"/>
      <c r="AA1" s="8"/>
      <c r="AB1" s="6"/>
      <c r="AC1" s="6"/>
      <c r="AD1" s="6"/>
      <c r="AE1" s="6"/>
      <c r="AF1" s="6"/>
      <c r="AG1" s="9"/>
      <c r="AH1" s="9"/>
      <c r="AI1" s="9"/>
      <c r="AJ1" s="9"/>
      <c r="AK1" s="9"/>
      <c r="AL1" s="9"/>
      <c r="AM1" s="9"/>
      <c r="AN1" s="29"/>
    </row>
    <row r="2" spans="1:46" ht="9.75" customHeight="1">
      <c r="A2" s="7" t="s">
        <v>24</v>
      </c>
      <c r="B2" s="7"/>
      <c r="C2" s="7"/>
      <c r="D2" s="4"/>
      <c r="E2" s="24"/>
      <c r="F2" s="24"/>
      <c r="G2" s="8"/>
      <c r="H2" s="8"/>
      <c r="I2" s="5"/>
      <c r="J2" s="5"/>
      <c r="K2" s="5"/>
      <c r="L2" s="8"/>
      <c r="M2" s="8"/>
      <c r="N2" s="5"/>
      <c r="O2" s="8"/>
      <c r="P2" s="19"/>
      <c r="Q2" s="5"/>
      <c r="R2" s="5"/>
      <c r="S2" s="5"/>
      <c r="T2" s="8"/>
      <c r="U2" s="8"/>
      <c r="V2" s="8"/>
      <c r="W2" s="8"/>
      <c r="X2" s="8"/>
      <c r="Y2" s="8"/>
      <c r="Z2" s="8"/>
      <c r="AA2" s="8"/>
      <c r="AB2" s="6"/>
      <c r="AC2" s="6"/>
      <c r="AD2" s="6"/>
      <c r="AE2" s="6"/>
      <c r="AF2" s="6"/>
      <c r="AG2" s="9"/>
      <c r="AH2" s="9"/>
      <c r="AI2" s="9"/>
      <c r="AJ2" s="9"/>
      <c r="AK2" s="9"/>
      <c r="AL2" s="9"/>
      <c r="AM2" s="9"/>
      <c r="AN2" s="29"/>
    </row>
    <row r="3" spans="1:46" ht="12" customHeight="1">
      <c r="A3" s="7" t="s">
        <v>25</v>
      </c>
      <c r="B3" s="7"/>
      <c r="C3" s="7"/>
      <c r="D3" s="4"/>
      <c r="E3" s="24"/>
      <c r="F3" s="24"/>
      <c r="G3" s="8"/>
      <c r="H3" s="8"/>
      <c r="I3" s="5"/>
      <c r="J3" s="5"/>
      <c r="K3" s="5"/>
      <c r="L3" s="8"/>
      <c r="M3" s="8"/>
      <c r="N3" s="5"/>
      <c r="O3" s="8"/>
      <c r="P3" s="19"/>
      <c r="Q3" s="5"/>
      <c r="R3" s="5"/>
      <c r="S3" s="5"/>
      <c r="T3" s="8"/>
      <c r="U3" s="8"/>
      <c r="V3" s="8"/>
      <c r="W3" s="8"/>
      <c r="X3" s="8"/>
      <c r="Y3" s="8"/>
      <c r="Z3" s="8"/>
      <c r="AA3" s="8"/>
      <c r="AB3" s="6"/>
      <c r="AC3" s="6"/>
      <c r="AD3" s="6"/>
      <c r="AE3" s="6"/>
      <c r="AF3" s="6"/>
      <c r="AG3" s="9"/>
      <c r="AH3" s="9"/>
      <c r="AI3" s="9"/>
      <c r="AJ3" s="9"/>
      <c r="AK3" s="9"/>
      <c r="AL3" s="9"/>
      <c r="AM3" s="9"/>
      <c r="AN3" s="29"/>
    </row>
    <row r="4" spans="1:46" ht="15.75">
      <c r="A4" s="213" t="s">
        <v>49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</row>
    <row r="5" spans="1:46" ht="15.75">
      <c r="A5" s="213" t="s">
        <v>365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4"/>
    </row>
    <row r="6" spans="1:46" ht="15.75">
      <c r="A6" s="7"/>
      <c r="B6" s="7"/>
      <c r="C6" s="7"/>
      <c r="D6" s="7"/>
      <c r="E6" s="24"/>
      <c r="F6" s="24"/>
      <c r="G6" s="7"/>
      <c r="H6" s="7"/>
      <c r="I6" s="7"/>
      <c r="J6" s="7"/>
      <c r="K6" s="7"/>
      <c r="L6" s="7"/>
      <c r="M6" s="7"/>
      <c r="N6" s="7"/>
      <c r="O6" s="7"/>
      <c r="P6" s="2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6" ht="12" customHeight="1">
      <c r="A7" s="9"/>
      <c r="B7" s="9"/>
      <c r="C7" s="9"/>
      <c r="D7" s="6"/>
      <c r="E7" s="25"/>
      <c r="F7" s="25"/>
      <c r="G7" s="9"/>
      <c r="H7" s="9"/>
      <c r="I7" s="6"/>
      <c r="J7" s="6"/>
      <c r="K7" s="6"/>
      <c r="L7" s="9"/>
      <c r="M7" s="9"/>
      <c r="N7" s="6"/>
      <c r="O7" s="9"/>
      <c r="P7" s="21"/>
      <c r="Q7" s="6"/>
      <c r="R7" s="6"/>
      <c r="S7" s="6"/>
      <c r="T7" s="9"/>
      <c r="U7" s="9"/>
      <c r="V7" s="9"/>
      <c r="W7" s="9"/>
      <c r="X7" s="9"/>
      <c r="Y7" s="9"/>
      <c r="Z7" s="9"/>
      <c r="AA7" s="9"/>
      <c r="AB7" s="6"/>
      <c r="AC7" s="6"/>
      <c r="AD7" s="6"/>
      <c r="AE7" s="6"/>
      <c r="AF7" s="6"/>
      <c r="AG7" s="9"/>
      <c r="AH7" s="9"/>
      <c r="AI7" s="9"/>
      <c r="AJ7" s="9"/>
      <c r="AK7" s="9"/>
      <c r="AL7" s="9"/>
      <c r="AM7" s="9"/>
      <c r="AN7" s="30"/>
      <c r="AO7" s="216"/>
      <c r="AP7" s="216"/>
      <c r="AQ7" s="216"/>
      <c r="AR7" s="216"/>
    </row>
    <row r="8" spans="1:46" s="13" customFormat="1" ht="13.5" customHeight="1">
      <c r="A8" s="208" t="s">
        <v>26</v>
      </c>
      <c r="B8" s="208" t="s">
        <v>27</v>
      </c>
      <c r="C8" s="12" t="s">
        <v>31</v>
      </c>
      <c r="D8" s="208" t="s">
        <v>28</v>
      </c>
      <c r="E8" s="206" t="s">
        <v>32</v>
      </c>
      <c r="F8" s="206" t="s">
        <v>33</v>
      </c>
      <c r="G8" s="208" t="s">
        <v>1</v>
      </c>
      <c r="H8" s="208" t="s">
        <v>4</v>
      </c>
      <c r="I8" s="208" t="s">
        <v>6</v>
      </c>
      <c r="J8" s="208" t="s">
        <v>22</v>
      </c>
      <c r="K8" s="208" t="s">
        <v>5</v>
      </c>
      <c r="L8" s="208" t="s">
        <v>2</v>
      </c>
      <c r="M8" s="204" t="s">
        <v>3</v>
      </c>
      <c r="N8" s="206" t="s">
        <v>26</v>
      </c>
      <c r="O8" s="204" t="s">
        <v>34</v>
      </c>
      <c r="P8" s="204"/>
      <c r="Q8" s="204"/>
      <c r="R8" s="204"/>
      <c r="S8" s="41"/>
      <c r="T8" s="204"/>
      <c r="U8" s="204"/>
      <c r="V8" s="204"/>
      <c r="W8" s="208" t="s">
        <v>38</v>
      </c>
      <c r="X8" s="208"/>
      <c r="Y8" s="208"/>
      <c r="Z8" s="208"/>
      <c r="AA8" s="208"/>
      <c r="AB8" s="206" t="s">
        <v>46</v>
      </c>
      <c r="AC8" s="204" t="s">
        <v>36</v>
      </c>
      <c r="AD8" s="204"/>
      <c r="AE8" s="204" t="s">
        <v>18</v>
      </c>
      <c r="AF8" s="204"/>
      <c r="AG8" s="204"/>
      <c r="AH8" s="204"/>
      <c r="AI8" s="204" t="s">
        <v>37</v>
      </c>
      <c r="AJ8" s="204"/>
      <c r="AK8" s="204"/>
      <c r="AL8" s="204"/>
      <c r="AM8" s="206" t="s">
        <v>48</v>
      </c>
      <c r="AN8" s="206" t="s">
        <v>51</v>
      </c>
      <c r="AO8" s="205" t="s">
        <v>81</v>
      </c>
      <c r="AQ8" s="14"/>
      <c r="AR8" s="14"/>
    </row>
    <row r="9" spans="1:46" s="13" customFormat="1" ht="16.5" customHeight="1">
      <c r="A9" s="208"/>
      <c r="B9" s="208"/>
      <c r="C9" s="15" t="s">
        <v>42</v>
      </c>
      <c r="D9" s="208"/>
      <c r="E9" s="212"/>
      <c r="F9" s="212"/>
      <c r="G9" s="208"/>
      <c r="H9" s="208"/>
      <c r="I9" s="208"/>
      <c r="J9" s="208"/>
      <c r="K9" s="208"/>
      <c r="L9" s="208"/>
      <c r="M9" s="204"/>
      <c r="N9" s="212"/>
      <c r="O9" s="16" t="s">
        <v>43</v>
      </c>
      <c r="P9" s="214" t="s">
        <v>7</v>
      </c>
      <c r="Q9" s="16" t="s">
        <v>40</v>
      </c>
      <c r="R9" s="202" t="s">
        <v>8</v>
      </c>
      <c r="S9" s="206" t="s">
        <v>65</v>
      </c>
      <c r="T9" s="202" t="s">
        <v>16</v>
      </c>
      <c r="U9" s="16" t="s">
        <v>39</v>
      </c>
      <c r="V9" s="202" t="s">
        <v>17</v>
      </c>
      <c r="W9" s="206" t="s">
        <v>45</v>
      </c>
      <c r="X9" s="202" t="s">
        <v>10</v>
      </c>
      <c r="Y9" s="202" t="s">
        <v>11</v>
      </c>
      <c r="Z9" s="202" t="s">
        <v>12</v>
      </c>
      <c r="AA9" s="202" t="s">
        <v>9</v>
      </c>
      <c r="AB9" s="212"/>
      <c r="AC9" s="202" t="s">
        <v>35</v>
      </c>
      <c r="AD9" s="202" t="s">
        <v>29</v>
      </c>
      <c r="AE9" s="202" t="s">
        <v>30</v>
      </c>
      <c r="AF9" s="202" t="s">
        <v>13</v>
      </c>
      <c r="AG9" s="202" t="s">
        <v>14</v>
      </c>
      <c r="AH9" s="202" t="s">
        <v>15</v>
      </c>
      <c r="AI9" s="16" t="s">
        <v>0</v>
      </c>
      <c r="AJ9" s="202" t="s">
        <v>19</v>
      </c>
      <c r="AK9" s="202" t="s">
        <v>20</v>
      </c>
      <c r="AL9" s="202" t="s">
        <v>21</v>
      </c>
      <c r="AM9" s="212"/>
      <c r="AN9" s="212"/>
      <c r="AO9" s="205"/>
      <c r="AQ9" s="14"/>
      <c r="AR9" s="14"/>
    </row>
    <row r="10" spans="1:46" s="13" customFormat="1" ht="13.5">
      <c r="A10" s="208"/>
      <c r="B10" s="208"/>
      <c r="C10" s="27"/>
      <c r="D10" s="208"/>
      <c r="E10" s="207"/>
      <c r="F10" s="207"/>
      <c r="G10" s="208"/>
      <c r="H10" s="208"/>
      <c r="I10" s="208"/>
      <c r="J10" s="208"/>
      <c r="K10" s="208"/>
      <c r="L10" s="208"/>
      <c r="M10" s="204"/>
      <c r="N10" s="207"/>
      <c r="O10" s="17" t="s">
        <v>44</v>
      </c>
      <c r="P10" s="215"/>
      <c r="Q10" s="17" t="s">
        <v>41</v>
      </c>
      <c r="R10" s="203"/>
      <c r="S10" s="207"/>
      <c r="T10" s="203"/>
      <c r="U10" s="17" t="s">
        <v>41</v>
      </c>
      <c r="V10" s="203"/>
      <c r="W10" s="207"/>
      <c r="X10" s="203"/>
      <c r="Y10" s="203"/>
      <c r="Z10" s="203"/>
      <c r="AA10" s="203"/>
      <c r="AB10" s="207"/>
      <c r="AC10" s="203"/>
      <c r="AD10" s="203"/>
      <c r="AE10" s="203"/>
      <c r="AF10" s="203"/>
      <c r="AG10" s="203"/>
      <c r="AH10" s="203"/>
      <c r="AI10" s="17" t="s">
        <v>47</v>
      </c>
      <c r="AJ10" s="203"/>
      <c r="AK10" s="203"/>
      <c r="AL10" s="203"/>
      <c r="AM10" s="207"/>
      <c r="AN10" s="207"/>
      <c r="AO10" s="205"/>
      <c r="AQ10" s="18"/>
      <c r="AR10" s="18"/>
    </row>
    <row r="11" spans="1:46" ht="15.75" customHeight="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22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3">
        <v>24</v>
      </c>
      <c r="Y11" s="3">
        <v>25</v>
      </c>
      <c r="Z11" s="3">
        <v>26</v>
      </c>
      <c r="AA11" s="3">
        <v>27</v>
      </c>
      <c r="AB11" s="3">
        <v>28</v>
      </c>
      <c r="AC11" s="3">
        <v>29</v>
      </c>
      <c r="AD11" s="3">
        <v>30</v>
      </c>
      <c r="AE11" s="3">
        <v>31</v>
      </c>
      <c r="AF11" s="3">
        <v>32</v>
      </c>
      <c r="AG11" s="3">
        <v>33</v>
      </c>
      <c r="AH11" s="3">
        <v>34</v>
      </c>
      <c r="AI11" s="3">
        <v>35</v>
      </c>
      <c r="AJ11" s="3">
        <v>36</v>
      </c>
      <c r="AK11" s="3">
        <v>37</v>
      </c>
      <c r="AL11" s="3">
        <v>38</v>
      </c>
      <c r="AM11" s="3">
        <v>39</v>
      </c>
      <c r="AN11" s="3">
        <v>40</v>
      </c>
      <c r="AO11" s="75">
        <v>41</v>
      </c>
      <c r="AP11" s="1"/>
      <c r="AQ11" s="2"/>
      <c r="AR11" s="2"/>
      <c r="AS11" s="1"/>
      <c r="AT11" s="1"/>
    </row>
    <row r="12" spans="1:46" ht="24" customHeight="1">
      <c r="A12" s="209" t="s">
        <v>412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1"/>
      <c r="AO12" s="37"/>
      <c r="AP12" s="1"/>
      <c r="AQ12" s="2"/>
      <c r="AR12" s="2"/>
      <c r="AS12" s="1"/>
      <c r="AT12" s="1"/>
    </row>
    <row r="13" spans="1:46" s="130" customFormat="1" ht="13.5">
      <c r="A13" s="84">
        <v>1</v>
      </c>
      <c r="B13" s="84" t="s">
        <v>366</v>
      </c>
      <c r="C13" s="175" t="s">
        <v>367</v>
      </c>
      <c r="D13" s="173"/>
      <c r="E13" s="125" t="s">
        <v>368</v>
      </c>
      <c r="F13" s="125" t="s">
        <v>369</v>
      </c>
      <c r="G13" s="84" t="s">
        <v>83</v>
      </c>
      <c r="H13" s="84">
        <v>45</v>
      </c>
      <c r="I13" s="93"/>
      <c r="J13" s="93" t="s">
        <v>93</v>
      </c>
      <c r="K13" s="174" t="s">
        <v>370</v>
      </c>
      <c r="L13" s="84" t="s">
        <v>84</v>
      </c>
      <c r="M13" s="84" t="s">
        <v>85</v>
      </c>
      <c r="N13" s="93"/>
      <c r="O13" s="84"/>
      <c r="P13" s="126"/>
      <c r="Q13" s="92"/>
      <c r="R13" s="93"/>
      <c r="S13" s="172" t="s">
        <v>87</v>
      </c>
      <c r="T13" s="85"/>
      <c r="U13" s="175"/>
      <c r="V13" s="84"/>
      <c r="W13" s="127" t="s">
        <v>88</v>
      </c>
      <c r="X13" s="84" t="s">
        <v>89</v>
      </c>
      <c r="Y13" s="85"/>
      <c r="Z13" s="84"/>
      <c r="AA13" s="84" t="s">
        <v>371</v>
      </c>
      <c r="AB13" s="93"/>
      <c r="AC13" s="93" t="s">
        <v>113</v>
      </c>
      <c r="AD13" s="93" t="s">
        <v>93</v>
      </c>
      <c r="AE13" s="93" t="s">
        <v>93</v>
      </c>
      <c r="AF13" s="79" t="s">
        <v>91</v>
      </c>
      <c r="AG13" s="86">
        <v>43448</v>
      </c>
      <c r="AH13" s="84"/>
      <c r="AI13" s="84" t="s">
        <v>372</v>
      </c>
      <c r="AJ13" s="84" t="s">
        <v>364</v>
      </c>
      <c r="AK13" s="85"/>
      <c r="AL13" s="84" t="s">
        <v>82</v>
      </c>
      <c r="AM13" s="84" t="s">
        <v>351</v>
      </c>
      <c r="AN13" s="128"/>
      <c r="AO13" s="129" t="s">
        <v>362</v>
      </c>
      <c r="AP13" s="124"/>
      <c r="AQ13" s="124"/>
      <c r="AR13" s="124"/>
      <c r="AS13" s="124"/>
      <c r="AT13" s="124"/>
    </row>
    <row r="14" spans="1:46" s="130" customFormat="1" ht="13.5">
      <c r="A14" s="84">
        <v>2</v>
      </c>
      <c r="B14" s="84" t="s">
        <v>377</v>
      </c>
      <c r="C14" s="175" t="s">
        <v>367</v>
      </c>
      <c r="D14" s="173"/>
      <c r="E14" s="125" t="s">
        <v>376</v>
      </c>
      <c r="F14" s="125" t="s">
        <v>375</v>
      </c>
      <c r="G14" s="84" t="s">
        <v>83</v>
      </c>
      <c r="H14" s="84">
        <v>22</v>
      </c>
      <c r="I14" s="93"/>
      <c r="J14" s="93" t="s">
        <v>97</v>
      </c>
      <c r="K14" s="174" t="s">
        <v>374</v>
      </c>
      <c r="L14" s="84" t="s">
        <v>84</v>
      </c>
      <c r="M14" s="84" t="s">
        <v>85</v>
      </c>
      <c r="N14" s="93"/>
      <c r="O14" s="84"/>
      <c r="P14" s="126"/>
      <c r="Q14" s="92"/>
      <c r="R14" s="93"/>
      <c r="S14" s="172" t="s">
        <v>95</v>
      </c>
      <c r="T14" s="84"/>
      <c r="U14" s="175"/>
      <c r="V14" s="84"/>
      <c r="W14" s="127" t="s">
        <v>88</v>
      </c>
      <c r="X14" s="84" t="s">
        <v>89</v>
      </c>
      <c r="Y14" s="84"/>
      <c r="Z14" s="84"/>
      <c r="AA14" s="84" t="s">
        <v>373</v>
      </c>
      <c r="AB14" s="93"/>
      <c r="AC14" s="93" t="s">
        <v>113</v>
      </c>
      <c r="AD14" s="93" t="s">
        <v>93</v>
      </c>
      <c r="AE14" s="93" t="s">
        <v>93</v>
      </c>
      <c r="AF14" s="79" t="s">
        <v>91</v>
      </c>
      <c r="AG14" s="86">
        <v>43448</v>
      </c>
      <c r="AH14" s="84"/>
      <c r="AI14" s="84" t="s">
        <v>372</v>
      </c>
      <c r="AJ14" s="84" t="s">
        <v>364</v>
      </c>
      <c r="AK14" s="85"/>
      <c r="AL14" s="84" t="s">
        <v>82</v>
      </c>
      <c r="AM14" s="84" t="s">
        <v>351</v>
      </c>
      <c r="AN14" s="128"/>
      <c r="AO14" s="129" t="s">
        <v>951</v>
      </c>
      <c r="AP14" s="124"/>
      <c r="AQ14" s="124"/>
      <c r="AR14" s="124"/>
      <c r="AS14" s="124"/>
      <c r="AT14" s="124"/>
    </row>
    <row r="15" spans="1:46" s="162" customFormat="1" ht="18">
      <c r="A15" s="84">
        <v>3</v>
      </c>
      <c r="B15" s="148" t="s">
        <v>378</v>
      </c>
      <c r="C15" s="179" t="s">
        <v>367</v>
      </c>
      <c r="D15" s="180" t="s">
        <v>379</v>
      </c>
      <c r="E15" s="166" t="s">
        <v>380</v>
      </c>
      <c r="F15" s="166" t="s">
        <v>381</v>
      </c>
      <c r="G15" s="148" t="s">
        <v>96</v>
      </c>
      <c r="H15" s="148">
        <v>20</v>
      </c>
      <c r="I15" s="165"/>
      <c r="J15" s="165" t="s">
        <v>93</v>
      </c>
      <c r="K15" s="167"/>
      <c r="L15" s="148" t="s">
        <v>84</v>
      </c>
      <c r="M15" s="148" t="s">
        <v>85</v>
      </c>
      <c r="N15" s="165"/>
      <c r="O15" s="148"/>
      <c r="P15" s="168"/>
      <c r="Q15" s="167"/>
      <c r="R15" s="165"/>
      <c r="S15" s="181" t="s">
        <v>95</v>
      </c>
      <c r="T15" s="148"/>
      <c r="U15" s="179"/>
      <c r="V15" s="148"/>
      <c r="W15" s="158" t="s">
        <v>88</v>
      </c>
      <c r="X15" s="148" t="s">
        <v>89</v>
      </c>
      <c r="Y15" s="148"/>
      <c r="Z15" s="148"/>
      <c r="AA15" s="148" t="s">
        <v>382</v>
      </c>
      <c r="AB15" s="165"/>
      <c r="AC15" s="165" t="s">
        <v>113</v>
      </c>
      <c r="AD15" s="165" t="s">
        <v>93</v>
      </c>
      <c r="AE15" s="165" t="s">
        <v>93</v>
      </c>
      <c r="AF15" s="154" t="s">
        <v>91</v>
      </c>
      <c r="AG15" s="150">
        <v>43448</v>
      </c>
      <c r="AH15" s="148"/>
      <c r="AI15" s="148" t="s">
        <v>363</v>
      </c>
      <c r="AJ15" s="148" t="s">
        <v>364</v>
      </c>
      <c r="AK15" s="164"/>
      <c r="AL15" s="148" t="s">
        <v>82</v>
      </c>
      <c r="AM15" s="148" t="s">
        <v>351</v>
      </c>
      <c r="AN15" s="170"/>
      <c r="AO15" s="182" t="s">
        <v>952</v>
      </c>
      <c r="AP15" s="99"/>
      <c r="AQ15" s="99"/>
      <c r="AR15" s="99"/>
      <c r="AS15" s="99"/>
      <c r="AT15" s="99"/>
    </row>
    <row r="16" spans="1:46" s="130" customFormat="1" ht="13.5">
      <c r="A16" s="84">
        <v>4</v>
      </c>
      <c r="B16" s="84" t="s">
        <v>383</v>
      </c>
      <c r="C16" s="175" t="s">
        <v>384</v>
      </c>
      <c r="D16" s="173"/>
      <c r="E16" s="125" t="s">
        <v>385</v>
      </c>
      <c r="F16" s="125" t="s">
        <v>386</v>
      </c>
      <c r="G16" s="84" t="s">
        <v>96</v>
      </c>
      <c r="H16" s="84"/>
      <c r="I16" s="93"/>
      <c r="J16" s="93"/>
      <c r="K16" s="92"/>
      <c r="L16" s="84" t="s">
        <v>106</v>
      </c>
      <c r="M16" s="84" t="s">
        <v>85</v>
      </c>
      <c r="N16" s="93"/>
      <c r="O16" s="84"/>
      <c r="P16" s="126"/>
      <c r="Q16" s="93"/>
      <c r="R16" s="93"/>
      <c r="S16" s="172" t="s">
        <v>95</v>
      </c>
      <c r="T16" s="84"/>
      <c r="U16" s="175"/>
      <c r="V16" s="84"/>
      <c r="W16" s="127" t="s">
        <v>88</v>
      </c>
      <c r="X16" s="84" t="s">
        <v>89</v>
      </c>
      <c r="Y16" s="84"/>
      <c r="Z16" s="84"/>
      <c r="AA16" s="84" t="s">
        <v>1035</v>
      </c>
      <c r="AB16" s="93"/>
      <c r="AC16" s="93" t="s">
        <v>113</v>
      </c>
      <c r="AD16" s="93" t="s">
        <v>93</v>
      </c>
      <c r="AE16" s="93" t="s">
        <v>93</v>
      </c>
      <c r="AF16" s="79" t="s">
        <v>91</v>
      </c>
      <c r="AG16" s="86">
        <v>43448</v>
      </c>
      <c r="AH16" s="84"/>
      <c r="AI16" s="84" t="s">
        <v>387</v>
      </c>
      <c r="AJ16" s="84" t="s">
        <v>355</v>
      </c>
      <c r="AK16" s="85"/>
      <c r="AL16" s="84" t="s">
        <v>82</v>
      </c>
      <c r="AM16" s="84" t="s">
        <v>351</v>
      </c>
      <c r="AN16" s="128"/>
      <c r="AO16" s="129" t="s">
        <v>953</v>
      </c>
      <c r="AP16" s="124"/>
      <c r="AQ16" s="124"/>
      <c r="AR16" s="124"/>
      <c r="AS16" s="124"/>
      <c r="AT16" s="124"/>
    </row>
    <row r="17" spans="1:46" s="130" customFormat="1" ht="13.5">
      <c r="A17" s="84">
        <v>5</v>
      </c>
      <c r="B17" s="84" t="s">
        <v>390</v>
      </c>
      <c r="C17" s="175" t="s">
        <v>384</v>
      </c>
      <c r="D17" s="173"/>
      <c r="E17" s="125" t="s">
        <v>393</v>
      </c>
      <c r="F17" s="125" t="s">
        <v>394</v>
      </c>
      <c r="G17" s="84" t="s">
        <v>83</v>
      </c>
      <c r="H17" s="84"/>
      <c r="I17" s="93"/>
      <c r="J17" s="93" t="s">
        <v>93</v>
      </c>
      <c r="K17" s="174" t="s">
        <v>395</v>
      </c>
      <c r="L17" s="84" t="s">
        <v>84</v>
      </c>
      <c r="M17" s="84" t="s">
        <v>85</v>
      </c>
      <c r="N17" s="93"/>
      <c r="O17" s="84"/>
      <c r="P17" s="126"/>
      <c r="Q17" s="92"/>
      <c r="R17" s="93"/>
      <c r="S17" s="172" t="s">
        <v>108</v>
      </c>
      <c r="U17" s="86"/>
      <c r="V17" s="84"/>
      <c r="W17" s="127" t="s">
        <v>88</v>
      </c>
      <c r="X17" s="84" t="s">
        <v>89</v>
      </c>
      <c r="Y17" s="84"/>
      <c r="Z17" s="84"/>
      <c r="AA17" s="84" t="s">
        <v>389</v>
      </c>
      <c r="AB17" s="93"/>
      <c r="AC17" s="93" t="s">
        <v>113</v>
      </c>
      <c r="AD17" s="93" t="s">
        <v>93</v>
      </c>
      <c r="AE17" s="93" t="s">
        <v>93</v>
      </c>
      <c r="AF17" s="79" t="s">
        <v>91</v>
      </c>
      <c r="AG17" s="86">
        <v>43448</v>
      </c>
      <c r="AH17" s="84"/>
      <c r="AI17" s="84" t="s">
        <v>388</v>
      </c>
      <c r="AJ17" s="84" t="s">
        <v>116</v>
      </c>
      <c r="AK17" s="85"/>
      <c r="AL17" s="84" t="s">
        <v>82</v>
      </c>
      <c r="AM17" s="84" t="s">
        <v>351</v>
      </c>
      <c r="AN17" s="128"/>
      <c r="AO17" s="129" t="s">
        <v>954</v>
      </c>
      <c r="AP17" s="124"/>
      <c r="AQ17" s="124"/>
      <c r="AR17" s="124"/>
      <c r="AS17" s="124"/>
      <c r="AT17" s="124"/>
    </row>
    <row r="18" spans="1:46" s="98" customFormat="1">
      <c r="A18" s="84">
        <v>6</v>
      </c>
      <c r="B18" s="84" t="s">
        <v>391</v>
      </c>
      <c r="C18" s="175" t="s">
        <v>384</v>
      </c>
      <c r="D18" s="174"/>
      <c r="E18" s="133" t="s">
        <v>396</v>
      </c>
      <c r="F18" s="133" t="s">
        <v>397</v>
      </c>
      <c r="G18" s="86" t="s">
        <v>83</v>
      </c>
      <c r="H18" s="84"/>
      <c r="I18" s="92"/>
      <c r="J18" s="92" t="s">
        <v>93</v>
      </c>
      <c r="K18" s="174" t="s">
        <v>398</v>
      </c>
      <c r="L18" s="86" t="s">
        <v>84</v>
      </c>
      <c r="M18" s="86" t="s">
        <v>399</v>
      </c>
      <c r="N18" s="92"/>
      <c r="O18" s="86"/>
      <c r="P18" s="92"/>
      <c r="Q18" s="92"/>
      <c r="R18" s="92"/>
      <c r="S18" s="172" t="s">
        <v>95</v>
      </c>
      <c r="T18" s="84"/>
      <c r="U18" s="175"/>
      <c r="V18" s="84"/>
      <c r="W18" s="127" t="s">
        <v>88</v>
      </c>
      <c r="X18" s="84" t="s">
        <v>89</v>
      </c>
      <c r="Y18" s="86"/>
      <c r="Z18" s="86"/>
      <c r="AA18" s="86" t="s">
        <v>400</v>
      </c>
      <c r="AB18" s="92"/>
      <c r="AC18" s="93" t="s">
        <v>113</v>
      </c>
      <c r="AD18" s="93" t="s">
        <v>93</v>
      </c>
      <c r="AE18" s="92" t="s">
        <v>93</v>
      </c>
      <c r="AF18" s="87" t="s">
        <v>91</v>
      </c>
      <c r="AG18" s="86">
        <v>43448</v>
      </c>
      <c r="AH18" s="86"/>
      <c r="AI18" s="84" t="s">
        <v>388</v>
      </c>
      <c r="AJ18" s="84" t="s">
        <v>116</v>
      </c>
      <c r="AK18" s="86"/>
      <c r="AL18" s="86" t="s">
        <v>82</v>
      </c>
      <c r="AM18" s="84" t="s">
        <v>351</v>
      </c>
      <c r="AN18" s="134"/>
      <c r="AO18" s="82" t="s">
        <v>955</v>
      </c>
      <c r="AP18" s="97"/>
      <c r="AQ18" s="97"/>
      <c r="AR18" s="97"/>
      <c r="AS18" s="97"/>
      <c r="AT18" s="97"/>
    </row>
    <row r="19" spans="1:46" s="98" customFormat="1">
      <c r="A19" s="84">
        <v>7</v>
      </c>
      <c r="B19" s="86" t="s">
        <v>392</v>
      </c>
      <c r="C19" s="175" t="s">
        <v>384</v>
      </c>
      <c r="D19" s="82"/>
      <c r="E19" s="88" t="s">
        <v>407</v>
      </c>
      <c r="F19" s="88" t="s">
        <v>991</v>
      </c>
      <c r="G19" s="86" t="s">
        <v>83</v>
      </c>
      <c r="H19" s="84"/>
      <c r="I19" s="87"/>
      <c r="J19" s="87" t="s">
        <v>93</v>
      </c>
      <c r="K19" s="82" t="s">
        <v>406</v>
      </c>
      <c r="L19" s="84" t="s">
        <v>84</v>
      </c>
      <c r="M19" s="84" t="s">
        <v>85</v>
      </c>
      <c r="N19" s="87"/>
      <c r="O19" s="89"/>
      <c r="P19" s="87"/>
      <c r="Q19" s="87"/>
      <c r="R19" s="87"/>
      <c r="S19" s="172" t="s">
        <v>95</v>
      </c>
      <c r="T19" s="86"/>
      <c r="U19" s="86"/>
      <c r="V19" s="86"/>
      <c r="W19" s="91" t="s">
        <v>404</v>
      </c>
      <c r="X19" s="89" t="s">
        <v>405</v>
      </c>
      <c r="Y19" s="89"/>
      <c r="Z19" s="89"/>
      <c r="AA19" s="89" t="s">
        <v>403</v>
      </c>
      <c r="AB19" s="87"/>
      <c r="AC19" s="92" t="s">
        <v>402</v>
      </c>
      <c r="AD19" s="92" t="s">
        <v>93</v>
      </c>
      <c r="AE19" s="92" t="s">
        <v>93</v>
      </c>
      <c r="AF19" s="87" t="s">
        <v>91</v>
      </c>
      <c r="AG19" s="86">
        <v>43448</v>
      </c>
      <c r="AH19" s="89"/>
      <c r="AI19" s="89" t="s">
        <v>401</v>
      </c>
      <c r="AJ19" s="89" t="s">
        <v>116</v>
      </c>
      <c r="AK19" s="176"/>
      <c r="AL19" s="86" t="s">
        <v>82</v>
      </c>
      <c r="AM19" s="84" t="s">
        <v>427</v>
      </c>
      <c r="AN19" s="95"/>
      <c r="AO19" s="82"/>
      <c r="AP19" s="97"/>
      <c r="AQ19" s="97"/>
      <c r="AR19" s="97"/>
      <c r="AS19" s="97"/>
      <c r="AT19" s="97"/>
    </row>
    <row r="20" spans="1:46" s="98" customFormat="1">
      <c r="A20" s="84">
        <v>8</v>
      </c>
      <c r="B20" s="86" t="s">
        <v>408</v>
      </c>
      <c r="C20" s="175" t="s">
        <v>384</v>
      </c>
      <c r="D20" s="82"/>
      <c r="E20" s="88" t="s">
        <v>409</v>
      </c>
      <c r="F20" s="88" t="s">
        <v>93</v>
      </c>
      <c r="G20" s="86" t="s">
        <v>83</v>
      </c>
      <c r="H20" s="84"/>
      <c r="I20" s="87"/>
      <c r="J20" s="87" t="s">
        <v>93</v>
      </c>
      <c r="K20" s="82" t="s">
        <v>410</v>
      </c>
      <c r="L20" s="89" t="s">
        <v>84</v>
      </c>
      <c r="M20" s="89" t="s">
        <v>85</v>
      </c>
      <c r="N20" s="87"/>
      <c r="O20" s="89"/>
      <c r="P20" s="82"/>
      <c r="Q20" s="87"/>
      <c r="R20" s="87"/>
      <c r="S20" s="172" t="s">
        <v>95</v>
      </c>
      <c r="T20" s="86"/>
      <c r="U20" s="86"/>
      <c r="V20" s="86"/>
      <c r="W20" s="91" t="s">
        <v>411</v>
      </c>
      <c r="X20" s="89" t="s">
        <v>413</v>
      </c>
      <c r="Y20" s="89"/>
      <c r="Z20" s="89"/>
      <c r="AA20" s="89" t="s">
        <v>414</v>
      </c>
      <c r="AB20" s="87"/>
      <c r="AC20" s="92" t="s">
        <v>113</v>
      </c>
      <c r="AD20" s="92" t="s">
        <v>93</v>
      </c>
      <c r="AE20" s="92" t="s">
        <v>93</v>
      </c>
      <c r="AF20" s="87" t="s">
        <v>91</v>
      </c>
      <c r="AG20" s="86">
        <v>43448</v>
      </c>
      <c r="AH20" s="89"/>
      <c r="AI20" s="89" t="s">
        <v>361</v>
      </c>
      <c r="AJ20" s="89" t="s">
        <v>116</v>
      </c>
      <c r="AK20" s="89"/>
      <c r="AL20" s="86" t="s">
        <v>82</v>
      </c>
      <c r="AM20" s="84" t="s">
        <v>117</v>
      </c>
      <c r="AN20" s="95"/>
      <c r="AO20" s="82" t="s">
        <v>956</v>
      </c>
      <c r="AP20" s="97"/>
      <c r="AQ20" s="97"/>
      <c r="AR20" s="97"/>
      <c r="AS20" s="97"/>
      <c r="AT20" s="97"/>
    </row>
    <row r="21" spans="1:46" s="98" customFormat="1">
      <c r="A21" s="84">
        <v>9</v>
      </c>
      <c r="B21" s="89" t="s">
        <v>420</v>
      </c>
      <c r="C21" s="175" t="s">
        <v>384</v>
      </c>
      <c r="D21" s="82"/>
      <c r="E21" s="88" t="s">
        <v>419</v>
      </c>
      <c r="F21" s="88" t="s">
        <v>418</v>
      </c>
      <c r="G21" s="89" t="s">
        <v>83</v>
      </c>
      <c r="H21" s="84"/>
      <c r="I21" s="87"/>
      <c r="J21" s="87" t="s">
        <v>93</v>
      </c>
      <c r="K21" s="82" t="s">
        <v>417</v>
      </c>
      <c r="L21" s="89" t="s">
        <v>84</v>
      </c>
      <c r="M21" s="89" t="s">
        <v>85</v>
      </c>
      <c r="N21" s="87"/>
      <c r="O21" s="89"/>
      <c r="P21" s="87"/>
      <c r="Q21" s="87"/>
      <c r="R21" s="87"/>
      <c r="S21" s="172" t="s">
        <v>95</v>
      </c>
      <c r="T21" s="86"/>
      <c r="U21" s="86"/>
      <c r="V21" s="86"/>
      <c r="W21" s="91" t="s">
        <v>411</v>
      </c>
      <c r="X21" s="89" t="s">
        <v>416</v>
      </c>
      <c r="Y21" s="89"/>
      <c r="Z21" s="89"/>
      <c r="AA21" s="89" t="s">
        <v>415</v>
      </c>
      <c r="AB21" s="87"/>
      <c r="AC21" s="92" t="s">
        <v>113</v>
      </c>
      <c r="AD21" s="92" t="s">
        <v>93</v>
      </c>
      <c r="AE21" s="92" t="s">
        <v>93</v>
      </c>
      <c r="AF21" s="87" t="s">
        <v>91</v>
      </c>
      <c r="AG21" s="86">
        <v>43448</v>
      </c>
      <c r="AH21" s="89"/>
      <c r="AI21" s="89" t="s">
        <v>361</v>
      </c>
      <c r="AJ21" s="89" t="s">
        <v>116</v>
      </c>
      <c r="AK21" s="89"/>
      <c r="AL21" s="86" t="s">
        <v>82</v>
      </c>
      <c r="AM21" s="84" t="s">
        <v>427</v>
      </c>
      <c r="AN21" s="95"/>
      <c r="AO21" s="82" t="s">
        <v>957</v>
      </c>
      <c r="AP21" s="97"/>
      <c r="AQ21" s="97"/>
      <c r="AR21" s="97"/>
      <c r="AS21" s="97"/>
      <c r="AT21" s="97"/>
    </row>
    <row r="22" spans="1:46" s="98" customFormat="1">
      <c r="A22" s="84">
        <v>10</v>
      </c>
      <c r="B22" s="86" t="s">
        <v>421</v>
      </c>
      <c r="C22" s="175" t="s">
        <v>384</v>
      </c>
      <c r="D22" s="82"/>
      <c r="E22" s="88" t="s">
        <v>422</v>
      </c>
      <c r="F22" s="88" t="s">
        <v>423</v>
      </c>
      <c r="G22" s="89" t="s">
        <v>83</v>
      </c>
      <c r="H22" s="84"/>
      <c r="I22" s="87"/>
      <c r="J22" s="87" t="s">
        <v>93</v>
      </c>
      <c r="K22" s="82" t="s">
        <v>424</v>
      </c>
      <c r="L22" s="89" t="s">
        <v>84</v>
      </c>
      <c r="M22" s="89" t="s">
        <v>85</v>
      </c>
      <c r="N22" s="87"/>
      <c r="O22" s="89"/>
      <c r="P22" s="82"/>
      <c r="Q22" s="87"/>
      <c r="R22" s="87"/>
      <c r="S22" s="172" t="s">
        <v>95</v>
      </c>
      <c r="T22" s="86"/>
      <c r="U22" s="86"/>
      <c r="V22" s="86"/>
      <c r="W22" s="91" t="s">
        <v>411</v>
      </c>
      <c r="X22" s="89" t="s">
        <v>425</v>
      </c>
      <c r="Y22" s="89"/>
      <c r="Z22" s="89"/>
      <c r="AA22" s="89" t="s">
        <v>426</v>
      </c>
      <c r="AB22" s="87"/>
      <c r="AC22" s="92" t="s">
        <v>113</v>
      </c>
      <c r="AD22" s="92" t="s">
        <v>93</v>
      </c>
      <c r="AE22" s="92" t="s">
        <v>93</v>
      </c>
      <c r="AF22" s="87" t="s">
        <v>91</v>
      </c>
      <c r="AG22" s="86">
        <v>43448</v>
      </c>
      <c r="AH22" s="89"/>
      <c r="AI22" s="89" t="s">
        <v>361</v>
      </c>
      <c r="AJ22" s="89" t="s">
        <v>116</v>
      </c>
      <c r="AK22" s="89"/>
      <c r="AL22" s="86" t="s">
        <v>82</v>
      </c>
      <c r="AM22" s="84" t="s">
        <v>427</v>
      </c>
      <c r="AN22" s="95"/>
      <c r="AO22" s="82" t="s">
        <v>958</v>
      </c>
      <c r="AP22" s="97"/>
      <c r="AQ22" s="97"/>
      <c r="AR22" s="97"/>
      <c r="AS22" s="97"/>
      <c r="AT22" s="97"/>
    </row>
    <row r="23" spans="1:46" s="98" customFormat="1">
      <c r="A23" s="84">
        <v>11</v>
      </c>
      <c r="B23" s="89" t="s">
        <v>428</v>
      </c>
      <c r="C23" s="175" t="s">
        <v>429</v>
      </c>
      <c r="D23" s="82"/>
      <c r="E23" s="88" t="s">
        <v>430</v>
      </c>
      <c r="F23" s="88" t="s">
        <v>431</v>
      </c>
      <c r="G23" s="89" t="s">
        <v>83</v>
      </c>
      <c r="H23" s="84"/>
      <c r="I23" s="87"/>
      <c r="J23" s="87" t="s">
        <v>93</v>
      </c>
      <c r="K23" s="82" t="s">
        <v>432</v>
      </c>
      <c r="L23" s="89" t="s">
        <v>84</v>
      </c>
      <c r="M23" s="89" t="s">
        <v>85</v>
      </c>
      <c r="N23" s="87"/>
      <c r="O23" s="89"/>
      <c r="P23" s="87"/>
      <c r="Q23" s="87"/>
      <c r="R23" s="87"/>
      <c r="S23" s="172" t="s">
        <v>95</v>
      </c>
      <c r="T23" s="84"/>
      <c r="U23" s="175"/>
      <c r="V23" s="84"/>
      <c r="W23" s="127" t="s">
        <v>88</v>
      </c>
      <c r="X23" s="84" t="s">
        <v>89</v>
      </c>
      <c r="Y23" s="89"/>
      <c r="Z23" s="89"/>
      <c r="AA23" s="89" t="s">
        <v>433</v>
      </c>
      <c r="AB23" s="87"/>
      <c r="AC23" s="92" t="s">
        <v>113</v>
      </c>
      <c r="AD23" s="92" t="s">
        <v>93</v>
      </c>
      <c r="AE23" s="92" t="s">
        <v>93</v>
      </c>
      <c r="AF23" s="87" t="s">
        <v>91</v>
      </c>
      <c r="AG23" s="86">
        <v>43448</v>
      </c>
      <c r="AH23" s="89"/>
      <c r="AI23" s="89" t="s">
        <v>363</v>
      </c>
      <c r="AJ23" s="89" t="s">
        <v>364</v>
      </c>
      <c r="AK23" s="89"/>
      <c r="AL23" s="86" t="s">
        <v>82</v>
      </c>
      <c r="AM23" s="79" t="s">
        <v>114</v>
      </c>
      <c r="AN23" s="95"/>
      <c r="AO23" s="82" t="s">
        <v>959</v>
      </c>
      <c r="AP23" s="97"/>
      <c r="AQ23" s="97"/>
      <c r="AR23" s="97"/>
      <c r="AS23" s="97"/>
      <c r="AT23" s="97"/>
    </row>
    <row r="24" spans="1:46" s="98" customFormat="1">
      <c r="A24" s="84">
        <v>12</v>
      </c>
      <c r="B24" s="89" t="s">
        <v>438</v>
      </c>
      <c r="C24" s="175" t="s">
        <v>429</v>
      </c>
      <c r="D24" s="87"/>
      <c r="E24" s="88" t="s">
        <v>437</v>
      </c>
      <c r="F24" s="88" t="s">
        <v>436</v>
      </c>
      <c r="G24" s="89" t="s">
        <v>83</v>
      </c>
      <c r="H24" s="84"/>
      <c r="I24" s="87"/>
      <c r="J24" s="87" t="s">
        <v>434</v>
      </c>
      <c r="K24" s="82" t="s">
        <v>435</v>
      </c>
      <c r="L24" s="89" t="s">
        <v>84</v>
      </c>
      <c r="M24" s="89" t="s">
        <v>85</v>
      </c>
      <c r="N24" s="87"/>
      <c r="O24" s="89"/>
      <c r="P24" s="82"/>
      <c r="Q24" s="87"/>
      <c r="R24" s="87"/>
      <c r="S24" s="172" t="s">
        <v>95</v>
      </c>
      <c r="T24" s="86"/>
      <c r="U24" s="86"/>
      <c r="V24" s="86"/>
      <c r="W24" s="127" t="s">
        <v>88</v>
      </c>
      <c r="X24" s="84" t="s">
        <v>89</v>
      </c>
      <c r="Y24" s="89"/>
      <c r="Z24" s="89"/>
      <c r="AA24" s="89" t="s">
        <v>1036</v>
      </c>
      <c r="AB24" s="87"/>
      <c r="AC24" s="92" t="s">
        <v>113</v>
      </c>
      <c r="AD24" s="92" t="s">
        <v>93</v>
      </c>
      <c r="AE24" s="92" t="s">
        <v>93</v>
      </c>
      <c r="AF24" s="87" t="s">
        <v>91</v>
      </c>
      <c r="AG24" s="86">
        <v>43448</v>
      </c>
      <c r="AH24" s="89"/>
      <c r="AI24" s="89" t="s">
        <v>363</v>
      </c>
      <c r="AJ24" s="89" t="s">
        <v>364</v>
      </c>
      <c r="AK24" s="89"/>
      <c r="AL24" s="86" t="s">
        <v>82</v>
      </c>
      <c r="AM24" s="80" t="s">
        <v>444</v>
      </c>
      <c r="AN24" s="135"/>
      <c r="AO24" s="82" t="s">
        <v>960</v>
      </c>
      <c r="AP24" s="97"/>
      <c r="AQ24" s="97"/>
      <c r="AR24" s="97"/>
      <c r="AS24" s="97"/>
      <c r="AT24" s="97"/>
    </row>
    <row r="25" spans="1:46" s="98" customFormat="1">
      <c r="A25" s="84">
        <v>13</v>
      </c>
      <c r="B25" s="89" t="s">
        <v>439</v>
      </c>
      <c r="C25" s="175" t="s">
        <v>384</v>
      </c>
      <c r="D25" s="87"/>
      <c r="E25" s="88" t="s">
        <v>440</v>
      </c>
      <c r="F25" s="88" t="s">
        <v>441</v>
      </c>
      <c r="G25" s="89" t="s">
        <v>83</v>
      </c>
      <c r="H25" s="84"/>
      <c r="I25" s="87"/>
      <c r="J25" s="87" t="s">
        <v>97</v>
      </c>
      <c r="K25" s="82" t="s">
        <v>442</v>
      </c>
      <c r="L25" s="89" t="s">
        <v>94</v>
      </c>
      <c r="M25" s="89" t="s">
        <v>99</v>
      </c>
      <c r="N25" s="87"/>
      <c r="O25" s="89"/>
      <c r="P25" s="87"/>
      <c r="Q25" s="87"/>
      <c r="R25" s="87"/>
      <c r="S25" s="172" t="s">
        <v>95</v>
      </c>
      <c r="T25" s="86"/>
      <c r="U25" s="86"/>
      <c r="V25" s="86"/>
      <c r="W25" s="127" t="s">
        <v>88</v>
      </c>
      <c r="X25" s="89" t="s">
        <v>100</v>
      </c>
      <c r="Y25" s="89"/>
      <c r="Z25" s="89"/>
      <c r="AA25" s="89" t="s">
        <v>443</v>
      </c>
      <c r="AB25" s="87"/>
      <c r="AC25" s="92" t="s">
        <v>113</v>
      </c>
      <c r="AD25" s="92" t="s">
        <v>93</v>
      </c>
      <c r="AE25" s="92" t="s">
        <v>93</v>
      </c>
      <c r="AF25" s="87" t="s">
        <v>91</v>
      </c>
      <c r="AG25" s="86">
        <v>43448</v>
      </c>
      <c r="AH25" s="89"/>
      <c r="AI25" s="89" t="s">
        <v>115</v>
      </c>
      <c r="AJ25" s="89" t="s">
        <v>116</v>
      </c>
      <c r="AK25" s="89"/>
      <c r="AL25" s="86" t="s">
        <v>82</v>
      </c>
      <c r="AM25" s="80" t="s">
        <v>444</v>
      </c>
      <c r="AN25" s="95"/>
      <c r="AO25" s="82" t="s">
        <v>961</v>
      </c>
      <c r="AP25" s="97"/>
      <c r="AQ25" s="97"/>
      <c r="AR25" s="97"/>
      <c r="AS25" s="97"/>
      <c r="AT25" s="97"/>
    </row>
    <row r="26" spans="1:46" s="98" customFormat="1">
      <c r="A26" s="84">
        <v>14</v>
      </c>
      <c r="B26" s="89" t="s">
        <v>454</v>
      </c>
      <c r="C26" s="175" t="s">
        <v>384</v>
      </c>
      <c r="D26" s="87"/>
      <c r="E26" s="88" t="s">
        <v>445</v>
      </c>
      <c r="F26" s="88" t="s">
        <v>446</v>
      </c>
      <c r="G26" s="89" t="s">
        <v>83</v>
      </c>
      <c r="H26" s="84"/>
      <c r="I26" s="87"/>
      <c r="J26" s="87" t="s">
        <v>447</v>
      </c>
      <c r="K26" s="82" t="s">
        <v>448</v>
      </c>
      <c r="L26" s="89" t="s">
        <v>94</v>
      </c>
      <c r="M26" s="89" t="s">
        <v>99</v>
      </c>
      <c r="N26" s="87"/>
      <c r="O26" s="89"/>
      <c r="P26" s="87"/>
      <c r="Q26" s="87"/>
      <c r="R26" s="87"/>
      <c r="S26" s="172" t="s">
        <v>95</v>
      </c>
      <c r="T26" s="86"/>
      <c r="U26" s="86"/>
      <c r="V26" s="86"/>
      <c r="W26" s="127" t="s">
        <v>88</v>
      </c>
      <c r="X26" s="84" t="s">
        <v>89</v>
      </c>
      <c r="Y26" s="89"/>
      <c r="Z26" s="89"/>
      <c r="AA26" s="89" t="s">
        <v>449</v>
      </c>
      <c r="AB26" s="87"/>
      <c r="AC26" s="92" t="s">
        <v>113</v>
      </c>
      <c r="AD26" s="92" t="s">
        <v>93</v>
      </c>
      <c r="AE26" s="92" t="s">
        <v>93</v>
      </c>
      <c r="AF26" s="87" t="s">
        <v>91</v>
      </c>
      <c r="AG26" s="86">
        <v>43448</v>
      </c>
      <c r="AH26" s="89"/>
      <c r="AI26" s="89" t="s">
        <v>115</v>
      </c>
      <c r="AJ26" s="89" t="s">
        <v>116</v>
      </c>
      <c r="AK26" s="89"/>
      <c r="AL26" s="86" t="s">
        <v>82</v>
      </c>
      <c r="AM26" s="80" t="s">
        <v>444</v>
      </c>
      <c r="AN26" s="95"/>
      <c r="AO26" s="82" t="s">
        <v>962</v>
      </c>
      <c r="AP26" s="97"/>
      <c r="AQ26" s="97"/>
      <c r="AR26" s="97"/>
      <c r="AS26" s="97"/>
      <c r="AT26" s="97"/>
    </row>
    <row r="27" spans="1:46" s="98" customFormat="1">
      <c r="A27" s="84">
        <v>15</v>
      </c>
      <c r="B27" s="89" t="s">
        <v>455</v>
      </c>
      <c r="C27" s="175" t="s">
        <v>384</v>
      </c>
      <c r="D27" s="87"/>
      <c r="E27" s="88" t="s">
        <v>453</v>
      </c>
      <c r="F27" s="88" t="s">
        <v>452</v>
      </c>
      <c r="G27" s="89" t="s">
        <v>96</v>
      </c>
      <c r="H27" s="84"/>
      <c r="I27" s="87"/>
      <c r="J27" s="87" t="s">
        <v>93</v>
      </c>
      <c r="K27" s="82" t="s">
        <v>451</v>
      </c>
      <c r="L27" s="89" t="s">
        <v>106</v>
      </c>
      <c r="M27" s="89" t="s">
        <v>85</v>
      </c>
      <c r="N27" s="87"/>
      <c r="O27" s="89"/>
      <c r="P27" s="87"/>
      <c r="Q27" s="87"/>
      <c r="R27" s="87"/>
      <c r="S27" s="172" t="s">
        <v>95</v>
      </c>
      <c r="T27" s="86"/>
      <c r="U27" s="86"/>
      <c r="V27" s="86"/>
      <c r="W27" s="127" t="s">
        <v>88</v>
      </c>
      <c r="X27" s="84" t="s">
        <v>89</v>
      </c>
      <c r="Y27" s="89"/>
      <c r="Z27" s="89"/>
      <c r="AA27" s="89" t="s">
        <v>450</v>
      </c>
      <c r="AB27" s="87"/>
      <c r="AC27" s="92" t="s">
        <v>113</v>
      </c>
      <c r="AD27" s="92" t="s">
        <v>93</v>
      </c>
      <c r="AE27" s="92" t="s">
        <v>93</v>
      </c>
      <c r="AF27" s="87" t="s">
        <v>91</v>
      </c>
      <c r="AG27" s="86">
        <v>43448</v>
      </c>
      <c r="AH27" s="89"/>
      <c r="AI27" s="89" t="s">
        <v>115</v>
      </c>
      <c r="AJ27" s="89" t="s">
        <v>116</v>
      </c>
      <c r="AK27" s="89"/>
      <c r="AL27" s="86" t="s">
        <v>82</v>
      </c>
      <c r="AM27" s="80" t="s">
        <v>444</v>
      </c>
      <c r="AN27" s="95"/>
      <c r="AO27" s="82" t="s">
        <v>963</v>
      </c>
      <c r="AP27" s="97"/>
      <c r="AQ27" s="97"/>
      <c r="AR27" s="97"/>
      <c r="AS27" s="97"/>
      <c r="AT27" s="97"/>
    </row>
    <row r="28" spans="1:46" s="130" customFormat="1" ht="13.5">
      <c r="A28" s="84">
        <v>16</v>
      </c>
      <c r="B28" s="89" t="s">
        <v>456</v>
      </c>
      <c r="C28" s="175" t="s">
        <v>384</v>
      </c>
      <c r="D28" s="132"/>
      <c r="E28" s="137" t="s">
        <v>457</v>
      </c>
      <c r="F28" s="137" t="s">
        <v>431</v>
      </c>
      <c r="G28" s="138" t="s">
        <v>83</v>
      </c>
      <c r="H28" s="84"/>
      <c r="I28" s="79"/>
      <c r="J28" s="79" t="s">
        <v>93</v>
      </c>
      <c r="K28" s="82" t="s">
        <v>458</v>
      </c>
      <c r="L28" s="89" t="s">
        <v>106</v>
      </c>
      <c r="M28" s="89" t="s">
        <v>85</v>
      </c>
      <c r="N28" s="79"/>
      <c r="O28" s="138"/>
      <c r="P28" s="139"/>
      <c r="Q28" s="79"/>
      <c r="R28" s="79"/>
      <c r="S28" s="172" t="s">
        <v>95</v>
      </c>
      <c r="T28" s="86"/>
      <c r="U28" s="86"/>
      <c r="V28" s="86"/>
      <c r="W28" s="127" t="s">
        <v>88</v>
      </c>
      <c r="X28" s="84" t="s">
        <v>89</v>
      </c>
      <c r="Y28" s="138"/>
      <c r="Z28" s="138"/>
      <c r="AA28" s="138" t="s">
        <v>459</v>
      </c>
      <c r="AB28" s="79"/>
      <c r="AC28" s="92" t="s">
        <v>460</v>
      </c>
      <c r="AD28" s="92" t="s">
        <v>93</v>
      </c>
      <c r="AE28" s="93" t="s">
        <v>93</v>
      </c>
      <c r="AF28" s="79" t="s">
        <v>91</v>
      </c>
      <c r="AG28" s="86">
        <v>43448</v>
      </c>
      <c r="AH28" s="138"/>
      <c r="AI28" s="138" t="s">
        <v>115</v>
      </c>
      <c r="AJ28" s="138" t="s">
        <v>116</v>
      </c>
      <c r="AK28" s="138"/>
      <c r="AL28" s="84" t="s">
        <v>82</v>
      </c>
      <c r="AM28" s="80" t="s">
        <v>444</v>
      </c>
      <c r="AN28" s="140"/>
      <c r="AO28" s="129" t="s">
        <v>964</v>
      </c>
      <c r="AP28" s="124"/>
      <c r="AQ28" s="124"/>
      <c r="AR28" s="124"/>
      <c r="AS28" s="124"/>
      <c r="AT28" s="124"/>
    </row>
    <row r="29" spans="1:46" s="130" customFormat="1" ht="13.5">
      <c r="A29" s="84">
        <v>17</v>
      </c>
      <c r="B29" s="89" t="s">
        <v>461</v>
      </c>
      <c r="C29" s="175" t="s">
        <v>429</v>
      </c>
      <c r="D29" s="132"/>
      <c r="E29" s="137" t="s">
        <v>462</v>
      </c>
      <c r="F29" s="137" t="s">
        <v>463</v>
      </c>
      <c r="G29" s="138" t="s">
        <v>83</v>
      </c>
      <c r="H29" s="84"/>
      <c r="I29" s="79"/>
      <c r="J29" s="79" t="s">
        <v>93</v>
      </c>
      <c r="K29" s="82" t="s">
        <v>464</v>
      </c>
      <c r="L29" s="138" t="s">
        <v>84</v>
      </c>
      <c r="M29" s="138" t="s">
        <v>85</v>
      </c>
      <c r="N29" s="79"/>
      <c r="O29" s="138"/>
      <c r="P29" s="139"/>
      <c r="Q29" s="79"/>
      <c r="R29" s="79"/>
      <c r="S29" s="172" t="s">
        <v>95</v>
      </c>
      <c r="T29" s="86"/>
      <c r="U29" s="86"/>
      <c r="V29" s="86"/>
      <c r="W29" s="91" t="s">
        <v>404</v>
      </c>
      <c r="X29" s="138" t="s">
        <v>465</v>
      </c>
      <c r="Y29" s="138"/>
      <c r="Z29" s="138"/>
      <c r="AA29" s="138" t="s">
        <v>466</v>
      </c>
      <c r="AB29" s="79"/>
      <c r="AC29" s="92" t="s">
        <v>467</v>
      </c>
      <c r="AD29" s="92" t="s">
        <v>93</v>
      </c>
      <c r="AE29" s="93" t="s">
        <v>93</v>
      </c>
      <c r="AF29" s="79" t="s">
        <v>91</v>
      </c>
      <c r="AG29" s="86">
        <v>43448</v>
      </c>
      <c r="AH29" s="138"/>
      <c r="AI29" s="138" t="s">
        <v>115</v>
      </c>
      <c r="AJ29" s="138" t="s">
        <v>116</v>
      </c>
      <c r="AK29" s="138"/>
      <c r="AL29" s="84" t="s">
        <v>82</v>
      </c>
      <c r="AM29" s="84" t="s">
        <v>468</v>
      </c>
      <c r="AN29" s="140"/>
      <c r="AO29" s="129" t="s">
        <v>965</v>
      </c>
      <c r="AP29" s="124"/>
      <c r="AQ29" s="124"/>
      <c r="AR29" s="124"/>
      <c r="AS29" s="124"/>
      <c r="AT29" s="124"/>
    </row>
    <row r="30" spans="1:46" s="130" customFormat="1" ht="13.5">
      <c r="A30" s="84">
        <v>18</v>
      </c>
      <c r="B30" s="89" t="s">
        <v>469</v>
      </c>
      <c r="C30" s="175" t="s">
        <v>429</v>
      </c>
      <c r="D30" s="132"/>
      <c r="E30" s="137" t="s">
        <v>470</v>
      </c>
      <c r="F30" s="137" t="s">
        <v>93</v>
      </c>
      <c r="G30" s="138" t="s">
        <v>83</v>
      </c>
      <c r="H30" s="84"/>
      <c r="I30" s="79"/>
      <c r="J30" s="79" t="s">
        <v>93</v>
      </c>
      <c r="K30" s="82" t="s">
        <v>471</v>
      </c>
      <c r="L30" s="138" t="s">
        <v>84</v>
      </c>
      <c r="M30" s="138" t="s">
        <v>85</v>
      </c>
      <c r="N30" s="79"/>
      <c r="O30" s="138"/>
      <c r="P30" s="141"/>
      <c r="Q30" s="87"/>
      <c r="R30" s="79"/>
      <c r="S30" s="172" t="s">
        <v>95</v>
      </c>
      <c r="T30" s="84"/>
      <c r="U30" s="84"/>
      <c r="V30" s="84"/>
      <c r="W30" s="91" t="s">
        <v>404</v>
      </c>
      <c r="X30" s="138" t="s">
        <v>465</v>
      </c>
      <c r="Y30" s="138"/>
      <c r="Z30" s="138"/>
      <c r="AA30" s="138" t="s">
        <v>472</v>
      </c>
      <c r="AB30" s="79"/>
      <c r="AC30" s="92" t="s">
        <v>467</v>
      </c>
      <c r="AD30" s="92" t="s">
        <v>93</v>
      </c>
      <c r="AE30" s="93" t="s">
        <v>93</v>
      </c>
      <c r="AF30" s="79" t="s">
        <v>91</v>
      </c>
      <c r="AG30" s="86">
        <v>43448</v>
      </c>
      <c r="AH30" s="138"/>
      <c r="AI30" s="138" t="s">
        <v>356</v>
      </c>
      <c r="AJ30" s="138" t="s">
        <v>92</v>
      </c>
      <c r="AK30" s="138"/>
      <c r="AL30" s="84" t="s">
        <v>82</v>
      </c>
      <c r="AM30" s="84" t="s">
        <v>98</v>
      </c>
      <c r="AN30" s="140"/>
      <c r="AO30" s="129" t="s">
        <v>485</v>
      </c>
      <c r="AP30" s="124"/>
      <c r="AQ30" s="124"/>
      <c r="AR30" s="124"/>
      <c r="AS30" s="124"/>
      <c r="AT30" s="124"/>
    </row>
    <row r="31" spans="1:46" s="130" customFormat="1" ht="13.5">
      <c r="A31" s="84">
        <v>19</v>
      </c>
      <c r="B31" s="89" t="s">
        <v>476</v>
      </c>
      <c r="C31" s="175" t="s">
        <v>429</v>
      </c>
      <c r="D31" s="132"/>
      <c r="E31" s="137" t="s">
        <v>477</v>
      </c>
      <c r="F31" s="137" t="s">
        <v>110</v>
      </c>
      <c r="G31" s="138" t="s">
        <v>83</v>
      </c>
      <c r="H31" s="84"/>
      <c r="I31" s="79"/>
      <c r="J31" s="79" t="s">
        <v>110</v>
      </c>
      <c r="K31" s="82" t="s">
        <v>475</v>
      </c>
      <c r="L31" s="138" t="s">
        <v>84</v>
      </c>
      <c r="M31" s="138" t="s">
        <v>85</v>
      </c>
      <c r="N31" s="79"/>
      <c r="O31" s="138"/>
      <c r="P31" s="141"/>
      <c r="Q31" s="87"/>
      <c r="R31" s="79"/>
      <c r="S31" s="90" t="s">
        <v>474</v>
      </c>
      <c r="T31" s="84"/>
      <c r="U31" s="84"/>
      <c r="V31" s="84"/>
      <c r="W31" s="91" t="s">
        <v>404</v>
      </c>
      <c r="X31" s="138" t="s">
        <v>465</v>
      </c>
      <c r="Y31" s="138"/>
      <c r="Z31" s="138"/>
      <c r="AA31" s="138" t="s">
        <v>473</v>
      </c>
      <c r="AB31" s="79"/>
      <c r="AC31" s="92" t="s">
        <v>467</v>
      </c>
      <c r="AD31" s="92" t="s">
        <v>93</v>
      </c>
      <c r="AE31" s="93" t="s">
        <v>93</v>
      </c>
      <c r="AF31" s="79" t="s">
        <v>91</v>
      </c>
      <c r="AG31" s="86">
        <v>43448</v>
      </c>
      <c r="AH31" s="138"/>
      <c r="AI31" s="138" t="s">
        <v>356</v>
      </c>
      <c r="AJ31" s="138" t="s">
        <v>92</v>
      </c>
      <c r="AK31" s="138"/>
      <c r="AL31" s="84" t="s">
        <v>82</v>
      </c>
      <c r="AM31" s="84" t="s">
        <v>468</v>
      </c>
      <c r="AN31" s="140"/>
      <c r="AO31" s="129" t="s">
        <v>486</v>
      </c>
      <c r="AP31" s="124"/>
      <c r="AQ31" s="124"/>
      <c r="AR31" s="124"/>
      <c r="AS31" s="124"/>
      <c r="AT31" s="124"/>
    </row>
    <row r="32" spans="1:46" s="130" customFormat="1" ht="13.5">
      <c r="A32" s="84">
        <v>20</v>
      </c>
      <c r="B32" s="89" t="s">
        <v>478</v>
      </c>
      <c r="C32" s="175" t="s">
        <v>429</v>
      </c>
      <c r="D32" s="132"/>
      <c r="E32" s="137" t="s">
        <v>479</v>
      </c>
      <c r="F32" s="137" t="s">
        <v>480</v>
      </c>
      <c r="G32" s="138" t="s">
        <v>83</v>
      </c>
      <c r="H32" s="84"/>
      <c r="I32" s="79"/>
      <c r="J32" s="79" t="s">
        <v>481</v>
      </c>
      <c r="K32" s="82" t="s">
        <v>482</v>
      </c>
      <c r="L32" s="138" t="s">
        <v>84</v>
      </c>
      <c r="M32" s="138" t="s">
        <v>85</v>
      </c>
      <c r="N32" s="79"/>
      <c r="O32" s="138"/>
      <c r="P32" s="139"/>
      <c r="Q32" s="79"/>
      <c r="R32" s="79"/>
      <c r="S32" s="90" t="s">
        <v>483</v>
      </c>
      <c r="T32" s="84"/>
      <c r="U32" s="84"/>
      <c r="V32" s="84"/>
      <c r="W32" s="91" t="s">
        <v>404</v>
      </c>
      <c r="X32" s="138" t="s">
        <v>465</v>
      </c>
      <c r="Y32" s="138"/>
      <c r="Z32" s="138"/>
      <c r="AA32" s="138" t="s">
        <v>484</v>
      </c>
      <c r="AB32" s="79"/>
      <c r="AC32" s="92" t="s">
        <v>467</v>
      </c>
      <c r="AD32" s="92" t="s">
        <v>93</v>
      </c>
      <c r="AE32" s="93" t="s">
        <v>93</v>
      </c>
      <c r="AF32" s="79" t="s">
        <v>91</v>
      </c>
      <c r="AG32" s="86">
        <v>43448</v>
      </c>
      <c r="AH32" s="138"/>
      <c r="AI32" s="138" t="s">
        <v>356</v>
      </c>
      <c r="AJ32" s="138" t="s">
        <v>92</v>
      </c>
      <c r="AK32" s="138"/>
      <c r="AL32" s="84" t="s">
        <v>82</v>
      </c>
      <c r="AM32" s="84" t="s">
        <v>98</v>
      </c>
      <c r="AN32" s="140"/>
      <c r="AO32" s="129" t="s">
        <v>966</v>
      </c>
      <c r="AP32" s="124"/>
      <c r="AQ32" s="124"/>
      <c r="AR32" s="124"/>
      <c r="AS32" s="124"/>
      <c r="AT32" s="124"/>
    </row>
    <row r="33" spans="1:46" s="130" customFormat="1" ht="13.5">
      <c r="A33" s="84">
        <v>21</v>
      </c>
      <c r="B33" s="89" t="s">
        <v>487</v>
      </c>
      <c r="C33" s="175" t="s">
        <v>429</v>
      </c>
      <c r="D33" s="132"/>
      <c r="E33" s="137" t="s">
        <v>488</v>
      </c>
      <c r="F33" s="137" t="s">
        <v>489</v>
      </c>
      <c r="G33" s="138" t="s">
        <v>83</v>
      </c>
      <c r="H33" s="84"/>
      <c r="I33" s="79"/>
      <c r="J33" s="79" t="s">
        <v>93</v>
      </c>
      <c r="K33" s="82" t="s">
        <v>490</v>
      </c>
      <c r="L33" s="138" t="s">
        <v>84</v>
      </c>
      <c r="M33" s="138" t="s">
        <v>85</v>
      </c>
      <c r="N33" s="79"/>
      <c r="O33" s="138"/>
      <c r="P33" s="139"/>
      <c r="Q33" s="79"/>
      <c r="R33" s="79"/>
      <c r="S33" s="172" t="s">
        <v>95</v>
      </c>
      <c r="T33" s="86"/>
      <c r="U33" s="86"/>
      <c r="V33" s="86"/>
      <c r="W33" s="127" t="s">
        <v>88</v>
      </c>
      <c r="X33" s="84" t="s">
        <v>89</v>
      </c>
      <c r="Y33" s="138"/>
      <c r="Z33" s="138"/>
      <c r="AA33" s="138" t="s">
        <v>491</v>
      </c>
      <c r="AB33" s="79"/>
      <c r="AC33" s="92" t="s">
        <v>467</v>
      </c>
      <c r="AD33" s="92" t="s">
        <v>93</v>
      </c>
      <c r="AE33" s="93" t="s">
        <v>93</v>
      </c>
      <c r="AF33" s="79" t="s">
        <v>91</v>
      </c>
      <c r="AG33" s="86">
        <v>43448</v>
      </c>
      <c r="AH33" s="138"/>
      <c r="AI33" s="138" t="s">
        <v>359</v>
      </c>
      <c r="AJ33" s="138" t="s">
        <v>92</v>
      </c>
      <c r="AK33" s="138"/>
      <c r="AL33" s="84" t="s">
        <v>82</v>
      </c>
      <c r="AM33" s="80" t="s">
        <v>114</v>
      </c>
      <c r="AN33" s="140"/>
      <c r="AO33" s="129" t="s">
        <v>517</v>
      </c>
      <c r="AP33" s="124"/>
      <c r="AQ33" s="124"/>
      <c r="AR33" s="124"/>
      <c r="AS33" s="124"/>
      <c r="AT33" s="124"/>
    </row>
    <row r="34" spans="1:46" s="130" customFormat="1" ht="13.5">
      <c r="A34" s="84">
        <v>22</v>
      </c>
      <c r="B34" s="138" t="s">
        <v>496</v>
      </c>
      <c r="C34" s="175" t="s">
        <v>429</v>
      </c>
      <c r="D34" s="132"/>
      <c r="E34" s="137" t="s">
        <v>494</v>
      </c>
      <c r="F34" s="137" t="s">
        <v>495</v>
      </c>
      <c r="G34" s="138" t="s">
        <v>83</v>
      </c>
      <c r="H34" s="84"/>
      <c r="I34" s="79"/>
      <c r="J34" s="79" t="s">
        <v>93</v>
      </c>
      <c r="K34" s="82" t="s">
        <v>493</v>
      </c>
      <c r="L34" s="138" t="s">
        <v>94</v>
      </c>
      <c r="M34" s="138" t="s">
        <v>99</v>
      </c>
      <c r="N34" s="79"/>
      <c r="O34" s="138"/>
      <c r="P34" s="139"/>
      <c r="Q34" s="79"/>
      <c r="R34" s="79"/>
      <c r="S34" s="172" t="s">
        <v>95</v>
      </c>
      <c r="T34" s="84"/>
      <c r="U34" s="86"/>
      <c r="V34" s="84"/>
      <c r="W34" s="127" t="s">
        <v>88</v>
      </c>
      <c r="X34" s="84" t="s">
        <v>89</v>
      </c>
      <c r="Y34" s="138"/>
      <c r="Z34" s="138"/>
      <c r="AA34" s="138" t="s">
        <v>492</v>
      </c>
      <c r="AB34" s="79"/>
      <c r="AC34" s="92" t="s">
        <v>467</v>
      </c>
      <c r="AD34" s="92" t="s">
        <v>93</v>
      </c>
      <c r="AE34" s="93" t="s">
        <v>93</v>
      </c>
      <c r="AF34" s="79" t="s">
        <v>91</v>
      </c>
      <c r="AG34" s="86">
        <v>43448</v>
      </c>
      <c r="AH34" s="138"/>
      <c r="AI34" s="138" t="s">
        <v>359</v>
      </c>
      <c r="AJ34" s="138" t="s">
        <v>92</v>
      </c>
      <c r="AK34" s="138"/>
      <c r="AL34" s="84" t="s">
        <v>82</v>
      </c>
      <c r="AM34" s="80" t="s">
        <v>444</v>
      </c>
      <c r="AN34" s="140"/>
      <c r="AO34" s="129" t="s">
        <v>518</v>
      </c>
      <c r="AP34" s="124"/>
      <c r="AQ34" s="124"/>
      <c r="AR34" s="124"/>
      <c r="AS34" s="124"/>
      <c r="AT34" s="124"/>
    </row>
    <row r="35" spans="1:46" s="130" customFormat="1" ht="13.5">
      <c r="A35" s="84">
        <v>23</v>
      </c>
      <c r="B35" s="138" t="s">
        <v>497</v>
      </c>
      <c r="C35" s="175" t="s">
        <v>498</v>
      </c>
      <c r="D35" s="132"/>
      <c r="E35" s="137" t="s">
        <v>499</v>
      </c>
      <c r="F35" s="137" t="s">
        <v>500</v>
      </c>
      <c r="G35" s="138" t="s">
        <v>83</v>
      </c>
      <c r="H35" s="84"/>
      <c r="I35" s="79"/>
      <c r="J35" s="79" t="s">
        <v>93</v>
      </c>
      <c r="K35" s="82" t="s">
        <v>501</v>
      </c>
      <c r="L35" s="138" t="s">
        <v>84</v>
      </c>
      <c r="M35" s="138" t="s">
        <v>85</v>
      </c>
      <c r="N35" s="79"/>
      <c r="O35" s="138"/>
      <c r="P35" s="139"/>
      <c r="Q35" s="79"/>
      <c r="R35" s="79"/>
      <c r="S35" s="172" t="s">
        <v>108</v>
      </c>
      <c r="T35" s="84"/>
      <c r="U35" s="86"/>
      <c r="V35" s="84"/>
      <c r="W35" s="127" t="s">
        <v>88</v>
      </c>
      <c r="X35" s="84" t="s">
        <v>100</v>
      </c>
      <c r="Y35" s="138"/>
      <c r="Z35" s="138"/>
      <c r="AA35" s="138" t="s">
        <v>502</v>
      </c>
      <c r="AB35" s="79"/>
      <c r="AC35" s="93" t="s">
        <v>113</v>
      </c>
      <c r="AD35" s="93" t="s">
        <v>93</v>
      </c>
      <c r="AE35" s="93" t="s">
        <v>93</v>
      </c>
      <c r="AF35" s="79" t="s">
        <v>91</v>
      </c>
      <c r="AG35" s="86">
        <v>43448</v>
      </c>
      <c r="AH35" s="138"/>
      <c r="AI35" s="138" t="s">
        <v>503</v>
      </c>
      <c r="AJ35" s="138" t="s">
        <v>116</v>
      </c>
      <c r="AK35" s="138"/>
      <c r="AL35" s="84" t="s">
        <v>82</v>
      </c>
      <c r="AM35" s="84" t="s">
        <v>504</v>
      </c>
      <c r="AN35" s="140"/>
      <c r="AO35" s="129"/>
      <c r="AP35" s="124"/>
      <c r="AQ35" s="124"/>
      <c r="AR35" s="124"/>
      <c r="AS35" s="124"/>
      <c r="AT35" s="124"/>
    </row>
    <row r="36" spans="1:46" s="130" customFormat="1" ht="13.5">
      <c r="A36" s="84">
        <v>24</v>
      </c>
      <c r="B36" s="138" t="s">
        <v>505</v>
      </c>
      <c r="C36" s="175" t="s">
        <v>429</v>
      </c>
      <c r="D36" s="132"/>
      <c r="E36" s="137" t="s">
        <v>506</v>
      </c>
      <c r="F36" s="137" t="s">
        <v>109</v>
      </c>
      <c r="G36" s="138" t="s">
        <v>83</v>
      </c>
      <c r="H36" s="84"/>
      <c r="I36" s="79"/>
      <c r="J36" s="79" t="s">
        <v>109</v>
      </c>
      <c r="K36" s="82" t="s">
        <v>507</v>
      </c>
      <c r="L36" s="138" t="s">
        <v>84</v>
      </c>
      <c r="M36" s="138" t="s">
        <v>508</v>
      </c>
      <c r="N36" s="79"/>
      <c r="O36" s="138"/>
      <c r="P36" s="141"/>
      <c r="Q36" s="87"/>
      <c r="R36" s="79"/>
      <c r="S36" s="172" t="s">
        <v>95</v>
      </c>
      <c r="T36" s="84"/>
      <c r="U36" s="86"/>
      <c r="V36" s="84"/>
      <c r="W36" s="127" t="s">
        <v>411</v>
      </c>
      <c r="X36" s="138" t="s">
        <v>413</v>
      </c>
      <c r="Y36" s="138"/>
      <c r="Z36" s="138"/>
      <c r="AA36" s="138" t="s">
        <v>1037</v>
      </c>
      <c r="AB36" s="79"/>
      <c r="AC36" s="93" t="s">
        <v>113</v>
      </c>
      <c r="AD36" s="93" t="s">
        <v>93</v>
      </c>
      <c r="AE36" s="93" t="s">
        <v>93</v>
      </c>
      <c r="AF36" s="79" t="s">
        <v>91</v>
      </c>
      <c r="AG36" s="86">
        <v>43448</v>
      </c>
      <c r="AH36" s="138"/>
      <c r="AI36" s="138" t="s">
        <v>357</v>
      </c>
      <c r="AJ36" s="138" t="s">
        <v>92</v>
      </c>
      <c r="AK36" s="138"/>
      <c r="AL36" s="84" t="s">
        <v>82</v>
      </c>
      <c r="AM36" s="84" t="s">
        <v>360</v>
      </c>
      <c r="AN36" s="140"/>
      <c r="AO36" s="129" t="s">
        <v>519</v>
      </c>
      <c r="AP36" s="124"/>
      <c r="AQ36" s="124"/>
      <c r="AR36" s="124"/>
      <c r="AS36" s="124"/>
      <c r="AT36" s="124"/>
    </row>
    <row r="37" spans="1:46" s="130" customFormat="1" ht="13.5">
      <c r="A37" s="84">
        <v>25</v>
      </c>
      <c r="B37" s="138" t="s">
        <v>509</v>
      </c>
      <c r="C37" s="175" t="s">
        <v>429</v>
      </c>
      <c r="D37" s="132"/>
      <c r="E37" s="137" t="s">
        <v>510</v>
      </c>
      <c r="F37" s="137" t="s">
        <v>93</v>
      </c>
      <c r="G37" s="138" t="s">
        <v>83</v>
      </c>
      <c r="H37" s="84">
        <v>83</v>
      </c>
      <c r="I37" s="79"/>
      <c r="J37" s="79" t="s">
        <v>93</v>
      </c>
      <c r="K37" s="87"/>
      <c r="L37" s="138" t="s">
        <v>84</v>
      </c>
      <c r="M37" s="138" t="s">
        <v>85</v>
      </c>
      <c r="N37" s="79"/>
      <c r="O37" s="138"/>
      <c r="P37" s="139"/>
      <c r="Q37" s="79"/>
      <c r="R37" s="79"/>
      <c r="S37" s="172" t="s">
        <v>95</v>
      </c>
      <c r="T37" s="84"/>
      <c r="U37" s="86"/>
      <c r="V37" s="84"/>
      <c r="W37" s="127" t="s">
        <v>411</v>
      </c>
      <c r="X37" s="138" t="s">
        <v>413</v>
      </c>
      <c r="Y37" s="138"/>
      <c r="Z37" s="138"/>
      <c r="AA37" s="138" t="s">
        <v>511</v>
      </c>
      <c r="AB37" s="79"/>
      <c r="AC37" s="93" t="s">
        <v>113</v>
      </c>
      <c r="AD37" s="93" t="s">
        <v>93</v>
      </c>
      <c r="AE37" s="93" t="s">
        <v>93</v>
      </c>
      <c r="AF37" s="79" t="s">
        <v>91</v>
      </c>
      <c r="AG37" s="86">
        <v>43448</v>
      </c>
      <c r="AH37" s="138"/>
      <c r="AI37" s="138" t="s">
        <v>357</v>
      </c>
      <c r="AJ37" s="138" t="s">
        <v>92</v>
      </c>
      <c r="AK37" s="138"/>
      <c r="AL37" s="84" t="s">
        <v>82</v>
      </c>
      <c r="AM37" s="84" t="s">
        <v>360</v>
      </c>
      <c r="AN37" s="140"/>
      <c r="AO37" s="129" t="s">
        <v>520</v>
      </c>
      <c r="AP37" s="124"/>
      <c r="AQ37" s="124"/>
      <c r="AR37" s="124"/>
      <c r="AS37" s="124"/>
      <c r="AT37" s="124"/>
    </row>
    <row r="38" spans="1:46" s="130" customFormat="1" ht="13.5">
      <c r="A38" s="84">
        <v>26</v>
      </c>
      <c r="B38" s="138" t="s">
        <v>512</v>
      </c>
      <c r="C38" s="175" t="s">
        <v>429</v>
      </c>
      <c r="D38" s="132"/>
      <c r="E38" s="137" t="s">
        <v>513</v>
      </c>
      <c r="F38" s="137" t="s">
        <v>514</v>
      </c>
      <c r="G38" s="138" t="s">
        <v>83</v>
      </c>
      <c r="H38" s="84">
        <v>27</v>
      </c>
      <c r="I38" s="79"/>
      <c r="J38" s="79" t="s">
        <v>93</v>
      </c>
      <c r="K38" s="87"/>
      <c r="L38" s="138" t="s">
        <v>84</v>
      </c>
      <c r="M38" s="138" t="s">
        <v>85</v>
      </c>
      <c r="N38" s="79"/>
      <c r="O38" s="138"/>
      <c r="P38" s="139"/>
      <c r="Q38" s="79"/>
      <c r="R38" s="79"/>
      <c r="S38" s="172" t="s">
        <v>95</v>
      </c>
      <c r="T38" s="84"/>
      <c r="U38" s="86"/>
      <c r="V38" s="84"/>
      <c r="W38" s="127" t="s">
        <v>411</v>
      </c>
      <c r="X38" s="138" t="s">
        <v>465</v>
      </c>
      <c r="Y38" s="138"/>
      <c r="Z38" s="138"/>
      <c r="AA38" s="138" t="s">
        <v>515</v>
      </c>
      <c r="AB38" s="79"/>
      <c r="AC38" s="93" t="s">
        <v>113</v>
      </c>
      <c r="AD38" s="93" t="s">
        <v>93</v>
      </c>
      <c r="AE38" s="93" t="s">
        <v>93</v>
      </c>
      <c r="AF38" s="79" t="s">
        <v>91</v>
      </c>
      <c r="AG38" s="86">
        <v>43448</v>
      </c>
      <c r="AH38" s="138"/>
      <c r="AI38" s="138" t="s">
        <v>357</v>
      </c>
      <c r="AJ38" s="138" t="s">
        <v>92</v>
      </c>
      <c r="AK38" s="138"/>
      <c r="AL38" s="84" t="s">
        <v>82</v>
      </c>
      <c r="AM38" s="84" t="s">
        <v>98</v>
      </c>
      <c r="AN38" s="140"/>
      <c r="AO38" s="129" t="s">
        <v>516</v>
      </c>
      <c r="AP38" s="124"/>
      <c r="AQ38" s="124"/>
      <c r="AR38" s="124"/>
      <c r="AS38" s="124"/>
      <c r="AT38" s="124"/>
    </row>
    <row r="39" spans="1:46" s="130" customFormat="1" ht="13.5">
      <c r="A39" s="84">
        <v>27</v>
      </c>
      <c r="B39" s="138" t="s">
        <v>524</v>
      </c>
      <c r="C39" s="175" t="s">
        <v>498</v>
      </c>
      <c r="D39" s="132"/>
      <c r="E39" s="137" t="s">
        <v>522</v>
      </c>
      <c r="F39" s="137" t="s">
        <v>523</v>
      </c>
      <c r="G39" s="138" t="s">
        <v>83</v>
      </c>
      <c r="H39" s="84"/>
      <c r="I39" s="79"/>
      <c r="J39" s="79" t="s">
        <v>93</v>
      </c>
      <c r="K39" s="87"/>
      <c r="L39" s="138" t="s">
        <v>84</v>
      </c>
      <c r="M39" s="138" t="s">
        <v>85</v>
      </c>
      <c r="N39" s="79"/>
      <c r="O39" s="138"/>
      <c r="P39" s="139"/>
      <c r="Q39" s="87"/>
      <c r="R39" s="79"/>
      <c r="S39" s="172" t="s">
        <v>95</v>
      </c>
      <c r="T39" s="84"/>
      <c r="U39" s="86"/>
      <c r="V39" s="84"/>
      <c r="W39" s="127" t="s">
        <v>88</v>
      </c>
      <c r="X39" s="84" t="s">
        <v>89</v>
      </c>
      <c r="Y39" s="138"/>
      <c r="Z39" s="138"/>
      <c r="AA39" s="138" t="s">
        <v>521</v>
      </c>
      <c r="AB39" s="79"/>
      <c r="AC39" s="93" t="s">
        <v>113</v>
      </c>
      <c r="AD39" s="93" t="s">
        <v>93</v>
      </c>
      <c r="AE39" s="93" t="s">
        <v>93</v>
      </c>
      <c r="AF39" s="79" t="s">
        <v>91</v>
      </c>
      <c r="AG39" s="86">
        <v>43448</v>
      </c>
      <c r="AH39" s="138"/>
      <c r="AI39" s="138" t="s">
        <v>358</v>
      </c>
      <c r="AJ39" s="138" t="s">
        <v>355</v>
      </c>
      <c r="AK39" s="138"/>
      <c r="AL39" s="84" t="s">
        <v>82</v>
      </c>
      <c r="AM39" s="84" t="s">
        <v>98</v>
      </c>
      <c r="AN39" s="140"/>
      <c r="AO39" s="129" t="s">
        <v>967</v>
      </c>
      <c r="AP39" s="124"/>
      <c r="AQ39" s="124"/>
      <c r="AR39" s="124"/>
      <c r="AS39" s="124"/>
      <c r="AT39" s="124"/>
    </row>
    <row r="40" spans="1:46" s="130" customFormat="1" ht="13.5">
      <c r="A40" s="84">
        <v>28</v>
      </c>
      <c r="B40" s="138" t="s">
        <v>525</v>
      </c>
      <c r="C40" s="175" t="s">
        <v>429</v>
      </c>
      <c r="D40" s="132"/>
      <c r="E40" s="137" t="s">
        <v>526</v>
      </c>
      <c r="F40" s="137" t="s">
        <v>110</v>
      </c>
      <c r="G40" s="138" t="s">
        <v>83</v>
      </c>
      <c r="H40" s="84"/>
      <c r="I40" s="79"/>
      <c r="J40" s="79" t="s">
        <v>110</v>
      </c>
      <c r="K40" s="87"/>
      <c r="L40" s="138" t="s">
        <v>84</v>
      </c>
      <c r="M40" s="138" t="s">
        <v>85</v>
      </c>
      <c r="N40" s="79"/>
      <c r="O40" s="138"/>
      <c r="P40" s="139"/>
      <c r="Q40" s="79"/>
      <c r="R40" s="79"/>
      <c r="S40" s="172" t="s">
        <v>95</v>
      </c>
      <c r="T40" s="84"/>
      <c r="U40" s="86"/>
      <c r="V40" s="84"/>
      <c r="W40" s="127" t="s">
        <v>411</v>
      </c>
      <c r="X40" s="138" t="s">
        <v>413</v>
      </c>
      <c r="Y40" s="138"/>
      <c r="Z40" s="138"/>
      <c r="AA40" s="138" t="s">
        <v>527</v>
      </c>
      <c r="AB40" s="79"/>
      <c r="AC40" s="93" t="s">
        <v>113</v>
      </c>
      <c r="AD40" s="93" t="s">
        <v>93</v>
      </c>
      <c r="AE40" s="93" t="s">
        <v>93</v>
      </c>
      <c r="AF40" s="79" t="s">
        <v>91</v>
      </c>
      <c r="AG40" s="86">
        <v>43448</v>
      </c>
      <c r="AH40" s="138"/>
      <c r="AI40" s="138" t="s">
        <v>357</v>
      </c>
      <c r="AJ40" s="138" t="s">
        <v>92</v>
      </c>
      <c r="AK40" s="138"/>
      <c r="AL40" s="84" t="s">
        <v>82</v>
      </c>
      <c r="AM40" s="89" t="s">
        <v>117</v>
      </c>
      <c r="AN40" s="140"/>
      <c r="AO40" s="129" t="s">
        <v>968</v>
      </c>
      <c r="AP40" s="124"/>
      <c r="AQ40" s="124"/>
      <c r="AR40" s="124"/>
      <c r="AS40" s="124"/>
      <c r="AT40" s="124"/>
    </row>
    <row r="41" spans="1:46" s="130" customFormat="1" ht="13.5">
      <c r="A41" s="84">
        <v>29</v>
      </c>
      <c r="B41" s="138" t="s">
        <v>528</v>
      </c>
      <c r="C41" s="175" t="s">
        <v>498</v>
      </c>
      <c r="D41" s="132"/>
      <c r="E41" s="137" t="s">
        <v>529</v>
      </c>
      <c r="F41" s="137" t="s">
        <v>110</v>
      </c>
      <c r="G41" s="138" t="s">
        <v>96</v>
      </c>
      <c r="H41" s="84">
        <v>38</v>
      </c>
      <c r="I41" s="79"/>
      <c r="J41" s="79" t="s">
        <v>110</v>
      </c>
      <c r="K41" s="87"/>
      <c r="L41" s="138" t="s">
        <v>84</v>
      </c>
      <c r="M41" s="138" t="s">
        <v>85</v>
      </c>
      <c r="N41" s="79"/>
      <c r="O41" s="138"/>
      <c r="P41" s="139"/>
      <c r="Q41" s="79"/>
      <c r="R41" s="79"/>
      <c r="S41" s="172" t="s">
        <v>95</v>
      </c>
      <c r="T41" s="84"/>
      <c r="U41" s="86"/>
      <c r="V41" s="84"/>
      <c r="W41" s="127" t="s">
        <v>530</v>
      </c>
      <c r="X41" s="138"/>
      <c r="Y41" s="138"/>
      <c r="Z41" s="138"/>
      <c r="AA41" s="138" t="s">
        <v>531</v>
      </c>
      <c r="AB41" s="79"/>
      <c r="AC41" s="93" t="s">
        <v>547</v>
      </c>
      <c r="AD41" s="93" t="s">
        <v>93</v>
      </c>
      <c r="AE41" s="93" t="s">
        <v>93</v>
      </c>
      <c r="AF41" s="79" t="s">
        <v>91</v>
      </c>
      <c r="AG41" s="86">
        <v>43448</v>
      </c>
      <c r="AH41" s="138"/>
      <c r="AI41" s="138" t="s">
        <v>532</v>
      </c>
      <c r="AJ41" s="138" t="s">
        <v>355</v>
      </c>
      <c r="AK41" s="138"/>
      <c r="AL41" s="84" t="s">
        <v>82</v>
      </c>
      <c r="AM41" s="84" t="s">
        <v>468</v>
      </c>
      <c r="AN41" s="140"/>
      <c r="AO41" s="129" t="s">
        <v>543</v>
      </c>
      <c r="AP41" s="124"/>
      <c r="AQ41" s="124"/>
      <c r="AR41" s="124"/>
      <c r="AS41" s="124"/>
      <c r="AT41" s="124"/>
    </row>
    <row r="42" spans="1:46" s="130" customFormat="1" ht="13.5">
      <c r="A42" s="84">
        <v>30</v>
      </c>
      <c r="B42" s="138" t="s">
        <v>537</v>
      </c>
      <c r="C42" s="175" t="s">
        <v>498</v>
      </c>
      <c r="D42" s="132"/>
      <c r="E42" s="137" t="s">
        <v>536</v>
      </c>
      <c r="F42" s="137" t="s">
        <v>535</v>
      </c>
      <c r="G42" s="138" t="s">
        <v>83</v>
      </c>
      <c r="H42" s="84"/>
      <c r="I42" s="79"/>
      <c r="J42" s="79" t="s">
        <v>97</v>
      </c>
      <c r="K42" s="129" t="s">
        <v>534</v>
      </c>
      <c r="L42" s="138" t="s">
        <v>84</v>
      </c>
      <c r="M42" s="138" t="s">
        <v>85</v>
      </c>
      <c r="N42" s="79"/>
      <c r="O42" s="138"/>
      <c r="P42" s="139"/>
      <c r="Q42" s="79"/>
      <c r="R42" s="79"/>
      <c r="S42" s="172" t="s">
        <v>95</v>
      </c>
      <c r="T42" s="84"/>
      <c r="U42" s="86"/>
      <c r="V42" s="84"/>
      <c r="W42" s="127" t="s">
        <v>88</v>
      </c>
      <c r="X42" s="138" t="s">
        <v>89</v>
      </c>
      <c r="Y42" s="138"/>
      <c r="Z42" s="138"/>
      <c r="AA42" s="138" t="s">
        <v>533</v>
      </c>
      <c r="AB42" s="79"/>
      <c r="AC42" s="93" t="s">
        <v>547</v>
      </c>
      <c r="AD42" s="93" t="s">
        <v>93</v>
      </c>
      <c r="AE42" s="93" t="s">
        <v>93</v>
      </c>
      <c r="AF42" s="79" t="s">
        <v>91</v>
      </c>
      <c r="AG42" s="86">
        <v>43448</v>
      </c>
      <c r="AH42" s="138"/>
      <c r="AI42" s="138" t="s">
        <v>532</v>
      </c>
      <c r="AJ42" s="138" t="s">
        <v>355</v>
      </c>
      <c r="AK42" s="138"/>
      <c r="AL42" s="84" t="s">
        <v>82</v>
      </c>
      <c r="AM42" s="84" t="s">
        <v>468</v>
      </c>
      <c r="AN42" s="140"/>
      <c r="AO42" s="129" t="s">
        <v>544</v>
      </c>
      <c r="AP42" s="124"/>
      <c r="AQ42" s="124"/>
      <c r="AR42" s="124"/>
      <c r="AS42" s="124"/>
      <c r="AT42" s="124"/>
    </row>
    <row r="43" spans="1:46" s="130" customFormat="1" ht="13.5">
      <c r="A43" s="84">
        <v>31</v>
      </c>
      <c r="B43" s="138" t="s">
        <v>538</v>
      </c>
      <c r="C43" s="175" t="s">
        <v>498</v>
      </c>
      <c r="D43" s="132"/>
      <c r="E43" s="137" t="s">
        <v>541</v>
      </c>
      <c r="F43" s="137" t="s">
        <v>542</v>
      </c>
      <c r="G43" s="138" t="s">
        <v>83</v>
      </c>
      <c r="H43" s="84"/>
      <c r="I43" s="79"/>
      <c r="J43" s="79" t="s">
        <v>93</v>
      </c>
      <c r="K43" s="82" t="s">
        <v>545</v>
      </c>
      <c r="L43" s="138" t="s">
        <v>84</v>
      </c>
      <c r="M43" s="138" t="s">
        <v>85</v>
      </c>
      <c r="N43" s="79"/>
      <c r="O43" s="138"/>
      <c r="P43" s="139"/>
      <c r="Q43" s="79"/>
      <c r="R43" s="79"/>
      <c r="S43" s="172" t="s">
        <v>95</v>
      </c>
      <c r="T43" s="84"/>
      <c r="U43" s="86"/>
      <c r="V43" s="84"/>
      <c r="W43" s="127" t="s">
        <v>411</v>
      </c>
      <c r="X43" s="138" t="s">
        <v>416</v>
      </c>
      <c r="Y43" s="138"/>
      <c r="Z43" s="138"/>
      <c r="AA43" s="138" t="s">
        <v>546</v>
      </c>
      <c r="AB43" s="79"/>
      <c r="AC43" s="93" t="s">
        <v>547</v>
      </c>
      <c r="AD43" s="93" t="s">
        <v>93</v>
      </c>
      <c r="AE43" s="93" t="s">
        <v>93</v>
      </c>
      <c r="AF43" s="79" t="s">
        <v>91</v>
      </c>
      <c r="AG43" s="86">
        <v>43448</v>
      </c>
      <c r="AH43" s="138"/>
      <c r="AI43" s="138" t="s">
        <v>532</v>
      </c>
      <c r="AJ43" s="138" t="s">
        <v>355</v>
      </c>
      <c r="AK43" s="138"/>
      <c r="AL43" s="84" t="s">
        <v>82</v>
      </c>
      <c r="AM43" s="84" t="s">
        <v>360</v>
      </c>
      <c r="AN43" s="140"/>
      <c r="AO43" s="129" t="s">
        <v>548</v>
      </c>
      <c r="AP43" s="124"/>
      <c r="AQ43" s="124"/>
      <c r="AR43" s="124"/>
      <c r="AS43" s="124"/>
      <c r="AT43" s="124"/>
    </row>
    <row r="44" spans="1:46" s="130" customFormat="1" ht="13.5">
      <c r="A44" s="84">
        <v>32</v>
      </c>
      <c r="B44" s="138" t="s">
        <v>539</v>
      </c>
      <c r="C44" s="175" t="s">
        <v>498</v>
      </c>
      <c r="D44" s="132"/>
      <c r="E44" s="137" t="s">
        <v>553</v>
      </c>
      <c r="F44" s="137" t="s">
        <v>386</v>
      </c>
      <c r="G44" s="138" t="s">
        <v>83</v>
      </c>
      <c r="H44" s="84"/>
      <c r="I44" s="79"/>
      <c r="J44" s="79" t="s">
        <v>552</v>
      </c>
      <c r="K44" s="82" t="s">
        <v>551</v>
      </c>
      <c r="L44" s="138" t="s">
        <v>84</v>
      </c>
      <c r="M44" s="138" t="s">
        <v>85</v>
      </c>
      <c r="N44" s="79"/>
      <c r="O44" s="138"/>
      <c r="P44" s="139"/>
      <c r="Q44" s="79"/>
      <c r="R44" s="79"/>
      <c r="S44" s="172" t="s">
        <v>95</v>
      </c>
      <c r="T44" s="84"/>
      <c r="U44" s="86"/>
      <c r="V44" s="84"/>
      <c r="W44" s="127" t="s">
        <v>88</v>
      </c>
      <c r="X44" s="138" t="s">
        <v>89</v>
      </c>
      <c r="Y44" s="138"/>
      <c r="Z44" s="138"/>
      <c r="AA44" s="138" t="s">
        <v>550</v>
      </c>
      <c r="AB44" s="79"/>
      <c r="AC44" s="93" t="s">
        <v>547</v>
      </c>
      <c r="AD44" s="93" t="s">
        <v>93</v>
      </c>
      <c r="AE44" s="93" t="s">
        <v>93</v>
      </c>
      <c r="AF44" s="79" t="s">
        <v>91</v>
      </c>
      <c r="AG44" s="86">
        <v>43448</v>
      </c>
      <c r="AH44" s="138"/>
      <c r="AI44" s="138" t="s">
        <v>532</v>
      </c>
      <c r="AJ44" s="138" t="s">
        <v>355</v>
      </c>
      <c r="AK44" s="138"/>
      <c r="AL44" s="84" t="s">
        <v>82</v>
      </c>
      <c r="AM44" s="84" t="s">
        <v>114</v>
      </c>
      <c r="AN44" s="140"/>
      <c r="AO44" s="129" t="s">
        <v>549</v>
      </c>
      <c r="AP44" s="124"/>
      <c r="AQ44" s="124"/>
      <c r="AR44" s="124"/>
      <c r="AS44" s="124"/>
      <c r="AT44" s="124"/>
    </row>
    <row r="45" spans="1:46" s="130" customFormat="1" ht="13.5">
      <c r="A45" s="84">
        <v>33</v>
      </c>
      <c r="B45" s="138" t="s">
        <v>540</v>
      </c>
      <c r="C45" s="175" t="s">
        <v>498</v>
      </c>
      <c r="D45" s="132"/>
      <c r="E45" s="137" t="s">
        <v>554</v>
      </c>
      <c r="F45" s="137" t="s">
        <v>555</v>
      </c>
      <c r="G45" s="138" t="s">
        <v>83</v>
      </c>
      <c r="H45" s="84"/>
      <c r="I45" s="79"/>
      <c r="J45" s="79" t="s">
        <v>97</v>
      </c>
      <c r="K45" s="82" t="s">
        <v>556</v>
      </c>
      <c r="L45" s="138" t="s">
        <v>84</v>
      </c>
      <c r="M45" s="138" t="s">
        <v>85</v>
      </c>
      <c r="N45" s="79"/>
      <c r="O45" s="138"/>
      <c r="P45" s="139"/>
      <c r="Q45" s="79"/>
      <c r="R45" s="79"/>
      <c r="S45" s="90" t="s">
        <v>557</v>
      </c>
      <c r="T45" s="84"/>
      <c r="U45" s="86"/>
      <c r="V45" s="84"/>
      <c r="W45" s="127" t="s">
        <v>88</v>
      </c>
      <c r="X45" s="138" t="s">
        <v>100</v>
      </c>
      <c r="Y45" s="138"/>
      <c r="Z45" s="138"/>
      <c r="AA45" s="138" t="s">
        <v>558</v>
      </c>
      <c r="AB45" s="79"/>
      <c r="AC45" s="93" t="s">
        <v>547</v>
      </c>
      <c r="AD45" s="93" t="s">
        <v>93</v>
      </c>
      <c r="AE45" s="93" t="s">
        <v>93</v>
      </c>
      <c r="AF45" s="79" t="s">
        <v>91</v>
      </c>
      <c r="AG45" s="86">
        <v>43448</v>
      </c>
      <c r="AH45" s="138"/>
      <c r="AI45" s="138" t="s">
        <v>532</v>
      </c>
      <c r="AJ45" s="138" t="s">
        <v>355</v>
      </c>
      <c r="AK45" s="138"/>
      <c r="AL45" s="84" t="s">
        <v>82</v>
      </c>
      <c r="AM45" s="84" t="s">
        <v>559</v>
      </c>
      <c r="AN45" s="140"/>
      <c r="AO45" s="129" t="s">
        <v>560</v>
      </c>
      <c r="AP45" s="124"/>
      <c r="AQ45" s="124"/>
      <c r="AR45" s="124"/>
      <c r="AS45" s="124"/>
      <c r="AT45" s="124"/>
    </row>
    <row r="46" spans="1:46" s="130" customFormat="1" ht="13.5">
      <c r="A46" s="84">
        <v>34</v>
      </c>
      <c r="B46" s="138" t="s">
        <v>561</v>
      </c>
      <c r="C46" s="175" t="s">
        <v>498</v>
      </c>
      <c r="D46" s="132"/>
      <c r="E46" s="137" t="s">
        <v>566</v>
      </c>
      <c r="F46" s="137" t="s">
        <v>567</v>
      </c>
      <c r="G46" s="138" t="s">
        <v>83</v>
      </c>
      <c r="H46" s="84"/>
      <c r="I46" s="79"/>
      <c r="J46" s="79" t="s">
        <v>341</v>
      </c>
      <c r="K46" s="82" t="s">
        <v>568</v>
      </c>
      <c r="L46" s="138" t="s">
        <v>84</v>
      </c>
      <c r="M46" s="138" t="s">
        <v>85</v>
      </c>
      <c r="N46" s="79"/>
      <c r="O46" s="138"/>
      <c r="P46" s="139"/>
      <c r="Q46" s="79"/>
      <c r="R46" s="79"/>
      <c r="S46" s="172" t="s">
        <v>95</v>
      </c>
      <c r="T46" s="84"/>
      <c r="U46" s="86"/>
      <c r="V46" s="84"/>
      <c r="W46" s="127" t="s">
        <v>411</v>
      </c>
      <c r="X46" s="138" t="s">
        <v>416</v>
      </c>
      <c r="Y46" s="138"/>
      <c r="Z46" s="138"/>
      <c r="AA46" s="138" t="s">
        <v>569</v>
      </c>
      <c r="AB46" s="79"/>
      <c r="AC46" s="93" t="s">
        <v>547</v>
      </c>
      <c r="AD46" s="93" t="s">
        <v>93</v>
      </c>
      <c r="AE46" s="93" t="s">
        <v>93</v>
      </c>
      <c r="AF46" s="79" t="s">
        <v>91</v>
      </c>
      <c r="AG46" s="86">
        <v>43448</v>
      </c>
      <c r="AH46" s="138"/>
      <c r="AI46" s="138" t="s">
        <v>532</v>
      </c>
      <c r="AJ46" s="138" t="s">
        <v>355</v>
      </c>
      <c r="AK46" s="138"/>
      <c r="AL46" s="84" t="s">
        <v>82</v>
      </c>
      <c r="AM46" s="84" t="s">
        <v>570</v>
      </c>
      <c r="AN46" s="140"/>
      <c r="AO46" s="129" t="s">
        <v>571</v>
      </c>
      <c r="AP46" s="124"/>
      <c r="AQ46" s="124"/>
      <c r="AR46" s="124"/>
      <c r="AS46" s="124"/>
      <c r="AT46" s="124"/>
    </row>
    <row r="47" spans="1:46" s="130" customFormat="1" ht="13.5">
      <c r="A47" s="84">
        <v>35</v>
      </c>
      <c r="B47" s="138" t="s">
        <v>562</v>
      </c>
      <c r="C47" s="175" t="s">
        <v>498</v>
      </c>
      <c r="D47" s="132"/>
      <c r="E47" s="137" t="s">
        <v>575</v>
      </c>
      <c r="F47" s="137" t="s">
        <v>574</v>
      </c>
      <c r="G47" s="138" t="s">
        <v>83</v>
      </c>
      <c r="H47" s="84"/>
      <c r="I47" s="79"/>
      <c r="J47" s="79" t="s">
        <v>93</v>
      </c>
      <c r="K47" s="79"/>
      <c r="L47" s="138" t="s">
        <v>84</v>
      </c>
      <c r="M47" s="138" t="s">
        <v>85</v>
      </c>
      <c r="N47" s="79"/>
      <c r="O47" s="138"/>
      <c r="P47" s="141"/>
      <c r="Q47" s="87"/>
      <c r="R47" s="79"/>
      <c r="S47" s="172" t="s">
        <v>95</v>
      </c>
      <c r="T47" s="84"/>
      <c r="U47" s="86"/>
      <c r="V47" s="84"/>
      <c r="W47" s="127" t="s">
        <v>88</v>
      </c>
      <c r="X47" s="138" t="s">
        <v>89</v>
      </c>
      <c r="Y47" s="138"/>
      <c r="Z47" s="138"/>
      <c r="AA47" s="138" t="s">
        <v>573</v>
      </c>
      <c r="AB47" s="79"/>
      <c r="AC47" s="93" t="s">
        <v>547</v>
      </c>
      <c r="AD47" s="93" t="s">
        <v>93</v>
      </c>
      <c r="AE47" s="93" t="s">
        <v>93</v>
      </c>
      <c r="AF47" s="79" t="s">
        <v>91</v>
      </c>
      <c r="AG47" s="86">
        <v>43448</v>
      </c>
      <c r="AH47" s="138"/>
      <c r="AI47" s="138" t="s">
        <v>532</v>
      </c>
      <c r="AJ47" s="138" t="s">
        <v>355</v>
      </c>
      <c r="AK47" s="138"/>
      <c r="AL47" s="84" t="s">
        <v>82</v>
      </c>
      <c r="AM47" s="84" t="s">
        <v>98</v>
      </c>
      <c r="AN47" s="140"/>
      <c r="AO47" s="129" t="s">
        <v>572</v>
      </c>
      <c r="AP47" s="124"/>
      <c r="AQ47" s="124"/>
      <c r="AR47" s="124"/>
      <c r="AS47" s="124"/>
      <c r="AT47" s="124"/>
    </row>
    <row r="48" spans="1:46" s="130" customFormat="1" ht="13.5">
      <c r="A48" s="84">
        <v>36</v>
      </c>
      <c r="B48" s="138" t="s">
        <v>563</v>
      </c>
      <c r="C48" s="175" t="s">
        <v>498</v>
      </c>
      <c r="D48" s="132"/>
      <c r="E48" s="137" t="s">
        <v>576</v>
      </c>
      <c r="F48" s="137" t="s">
        <v>574</v>
      </c>
      <c r="G48" s="138" t="s">
        <v>83</v>
      </c>
      <c r="H48" s="138">
        <v>19</v>
      </c>
      <c r="I48" s="79"/>
      <c r="J48" s="79" t="s">
        <v>93</v>
      </c>
      <c r="K48" s="87"/>
      <c r="L48" s="138" t="s">
        <v>84</v>
      </c>
      <c r="M48" s="138" t="s">
        <v>85</v>
      </c>
      <c r="N48" s="79"/>
      <c r="O48" s="138"/>
      <c r="P48" s="139"/>
      <c r="Q48" s="79"/>
      <c r="R48" s="79"/>
      <c r="S48" s="172" t="s">
        <v>95</v>
      </c>
      <c r="T48" s="84"/>
      <c r="U48" s="86"/>
      <c r="V48" s="84"/>
      <c r="W48" s="127" t="s">
        <v>88</v>
      </c>
      <c r="X48" s="138" t="s">
        <v>89</v>
      </c>
      <c r="Y48" s="138"/>
      <c r="Z48" s="138"/>
      <c r="AA48" s="138" t="s">
        <v>577</v>
      </c>
      <c r="AB48" s="79"/>
      <c r="AC48" s="93" t="s">
        <v>547</v>
      </c>
      <c r="AD48" s="93" t="s">
        <v>93</v>
      </c>
      <c r="AE48" s="93" t="s">
        <v>93</v>
      </c>
      <c r="AF48" s="79" t="s">
        <v>91</v>
      </c>
      <c r="AG48" s="86">
        <v>43448</v>
      </c>
      <c r="AH48" s="138"/>
      <c r="AI48" s="138" t="s">
        <v>532</v>
      </c>
      <c r="AJ48" s="138" t="s">
        <v>355</v>
      </c>
      <c r="AK48" s="138"/>
      <c r="AL48" s="84" t="s">
        <v>82</v>
      </c>
      <c r="AM48" s="84" t="s">
        <v>98</v>
      </c>
      <c r="AN48" s="140"/>
      <c r="AO48" s="129" t="s">
        <v>578</v>
      </c>
      <c r="AP48" s="124"/>
      <c r="AQ48" s="124"/>
      <c r="AR48" s="124"/>
      <c r="AS48" s="124"/>
      <c r="AT48" s="124"/>
    </row>
    <row r="49" spans="1:46" s="130" customFormat="1" ht="13.5">
      <c r="A49" s="84">
        <v>37</v>
      </c>
      <c r="B49" s="138" t="s">
        <v>564</v>
      </c>
      <c r="C49" s="175" t="s">
        <v>498</v>
      </c>
      <c r="D49" s="132"/>
      <c r="E49" s="137" t="s">
        <v>582</v>
      </c>
      <c r="F49" s="137" t="s">
        <v>489</v>
      </c>
      <c r="G49" s="138" t="s">
        <v>83</v>
      </c>
      <c r="H49" s="138"/>
      <c r="I49" s="79"/>
      <c r="J49" s="79" t="s">
        <v>93</v>
      </c>
      <c r="K49" s="82" t="s">
        <v>581</v>
      </c>
      <c r="L49" s="138" t="s">
        <v>84</v>
      </c>
      <c r="M49" s="138" t="s">
        <v>85</v>
      </c>
      <c r="N49" s="79"/>
      <c r="O49" s="138"/>
      <c r="P49" s="139"/>
      <c r="Q49" s="79"/>
      <c r="R49" s="79"/>
      <c r="S49" s="172" t="s">
        <v>95</v>
      </c>
      <c r="T49" s="84"/>
      <c r="U49" s="86"/>
      <c r="V49" s="84"/>
      <c r="W49" s="127" t="s">
        <v>88</v>
      </c>
      <c r="X49" s="138" t="s">
        <v>89</v>
      </c>
      <c r="Y49" s="138"/>
      <c r="Z49" s="138"/>
      <c r="AA49" s="138" t="s">
        <v>580</v>
      </c>
      <c r="AB49" s="79"/>
      <c r="AC49" s="93" t="s">
        <v>547</v>
      </c>
      <c r="AD49" s="93" t="s">
        <v>93</v>
      </c>
      <c r="AE49" s="93" t="s">
        <v>93</v>
      </c>
      <c r="AF49" s="79" t="s">
        <v>91</v>
      </c>
      <c r="AG49" s="86">
        <v>43448</v>
      </c>
      <c r="AH49" s="138"/>
      <c r="AI49" s="138" t="s">
        <v>532</v>
      </c>
      <c r="AJ49" s="138" t="s">
        <v>355</v>
      </c>
      <c r="AK49" s="138"/>
      <c r="AL49" s="84" t="s">
        <v>82</v>
      </c>
      <c r="AM49" s="79" t="s">
        <v>468</v>
      </c>
      <c r="AN49" s="140"/>
      <c r="AO49" s="129" t="s">
        <v>579</v>
      </c>
      <c r="AP49" s="124"/>
      <c r="AQ49" s="124"/>
      <c r="AR49" s="124"/>
      <c r="AS49" s="124"/>
      <c r="AT49" s="124"/>
    </row>
    <row r="50" spans="1:46" s="130" customFormat="1" ht="13.5">
      <c r="A50" s="84">
        <v>38</v>
      </c>
      <c r="B50" s="138" t="s">
        <v>565</v>
      </c>
      <c r="C50" s="175" t="s">
        <v>498</v>
      </c>
      <c r="D50" s="132"/>
      <c r="E50" s="137" t="s">
        <v>583</v>
      </c>
      <c r="F50" s="137" t="s">
        <v>489</v>
      </c>
      <c r="G50" s="138" t="s">
        <v>83</v>
      </c>
      <c r="H50" s="138"/>
      <c r="I50" s="79"/>
      <c r="J50" s="79" t="s">
        <v>93</v>
      </c>
      <c r="K50" s="82" t="s">
        <v>584</v>
      </c>
      <c r="L50" s="138" t="s">
        <v>84</v>
      </c>
      <c r="M50" s="138" t="s">
        <v>85</v>
      </c>
      <c r="N50" s="79"/>
      <c r="O50" s="138"/>
      <c r="P50" s="139"/>
      <c r="Q50" s="79"/>
      <c r="R50" s="79"/>
      <c r="S50" s="172" t="s">
        <v>108</v>
      </c>
      <c r="T50" s="84"/>
      <c r="U50" s="86"/>
      <c r="V50" s="84"/>
      <c r="W50" s="127" t="s">
        <v>88</v>
      </c>
      <c r="X50" s="138" t="s">
        <v>89</v>
      </c>
      <c r="Y50" s="138"/>
      <c r="Z50" s="138"/>
      <c r="AA50" s="138" t="s">
        <v>585</v>
      </c>
      <c r="AB50" s="79"/>
      <c r="AC50" s="93" t="s">
        <v>547</v>
      </c>
      <c r="AD50" s="93" t="s">
        <v>93</v>
      </c>
      <c r="AE50" s="93" t="s">
        <v>93</v>
      </c>
      <c r="AF50" s="79" t="s">
        <v>91</v>
      </c>
      <c r="AG50" s="86">
        <v>43448</v>
      </c>
      <c r="AH50" s="138"/>
      <c r="AI50" s="138" t="s">
        <v>532</v>
      </c>
      <c r="AJ50" s="138" t="s">
        <v>355</v>
      </c>
      <c r="AK50" s="138"/>
      <c r="AL50" s="84" t="s">
        <v>82</v>
      </c>
      <c r="AM50" s="79" t="s">
        <v>586</v>
      </c>
      <c r="AN50" s="140"/>
      <c r="AO50" s="129" t="s">
        <v>587</v>
      </c>
      <c r="AP50" s="124"/>
      <c r="AQ50" s="124"/>
      <c r="AR50" s="124"/>
      <c r="AS50" s="124"/>
      <c r="AT50" s="124"/>
    </row>
    <row r="51" spans="1:46" s="130" customFormat="1" ht="13.5">
      <c r="A51" s="84">
        <v>39</v>
      </c>
      <c r="B51" s="138" t="s">
        <v>590</v>
      </c>
      <c r="C51" s="175" t="s">
        <v>498</v>
      </c>
      <c r="D51" s="132"/>
      <c r="E51" s="137" t="s">
        <v>591</v>
      </c>
      <c r="F51" s="137" t="s">
        <v>592</v>
      </c>
      <c r="G51" s="138" t="s">
        <v>83</v>
      </c>
      <c r="H51" s="138"/>
      <c r="I51" s="79"/>
      <c r="J51" s="79" t="s">
        <v>93</v>
      </c>
      <c r="K51" s="82" t="s">
        <v>593</v>
      </c>
      <c r="L51" s="138" t="s">
        <v>84</v>
      </c>
      <c r="M51" s="138" t="s">
        <v>85</v>
      </c>
      <c r="N51" s="79"/>
      <c r="O51" s="138"/>
      <c r="P51" s="139"/>
      <c r="Q51" s="79"/>
      <c r="R51" s="79"/>
      <c r="S51" s="172" t="s">
        <v>95</v>
      </c>
      <c r="T51" s="84"/>
      <c r="U51" s="86"/>
      <c r="V51" s="84"/>
      <c r="W51" s="127" t="s">
        <v>404</v>
      </c>
      <c r="X51" s="138" t="s">
        <v>425</v>
      </c>
      <c r="Y51" s="138"/>
      <c r="Z51" s="138"/>
      <c r="AA51" s="138" t="s">
        <v>594</v>
      </c>
      <c r="AB51" s="79"/>
      <c r="AC51" s="93" t="s">
        <v>547</v>
      </c>
      <c r="AD51" s="93" t="s">
        <v>93</v>
      </c>
      <c r="AE51" s="93" t="s">
        <v>93</v>
      </c>
      <c r="AF51" s="79" t="s">
        <v>91</v>
      </c>
      <c r="AG51" s="86">
        <v>43448</v>
      </c>
      <c r="AH51" s="138"/>
      <c r="AI51" s="138" t="s">
        <v>356</v>
      </c>
      <c r="AJ51" s="138" t="s">
        <v>92</v>
      </c>
      <c r="AK51" s="138"/>
      <c r="AL51" s="84" t="s">
        <v>82</v>
      </c>
      <c r="AM51" s="79" t="s">
        <v>589</v>
      </c>
      <c r="AN51" s="140"/>
      <c r="AO51" s="129" t="s">
        <v>588</v>
      </c>
      <c r="AP51" s="124"/>
      <c r="AQ51" s="124"/>
      <c r="AR51" s="124"/>
      <c r="AS51" s="124"/>
      <c r="AT51" s="124"/>
    </row>
    <row r="52" spans="1:46" s="130" customFormat="1" ht="13.5">
      <c r="A52" s="84">
        <v>40</v>
      </c>
      <c r="B52" s="138" t="s">
        <v>596</v>
      </c>
      <c r="C52" s="175" t="s">
        <v>498</v>
      </c>
      <c r="D52" s="132"/>
      <c r="E52" s="137" t="s">
        <v>612</v>
      </c>
      <c r="F52" s="137" t="s">
        <v>613</v>
      </c>
      <c r="G52" s="138" t="s">
        <v>83</v>
      </c>
      <c r="H52" s="138"/>
      <c r="I52" s="79"/>
      <c r="J52" s="79" t="s">
        <v>97</v>
      </c>
      <c r="K52" s="82" t="s">
        <v>611</v>
      </c>
      <c r="L52" s="138" t="s">
        <v>84</v>
      </c>
      <c r="M52" s="138" t="s">
        <v>85</v>
      </c>
      <c r="N52" s="79"/>
      <c r="O52" s="138"/>
      <c r="P52" s="139"/>
      <c r="Q52" s="79"/>
      <c r="R52" s="79"/>
      <c r="S52" s="90" t="s">
        <v>87</v>
      </c>
      <c r="T52" s="84"/>
      <c r="U52" s="86"/>
      <c r="V52" s="84"/>
      <c r="W52" s="127" t="s">
        <v>88</v>
      </c>
      <c r="X52" s="138" t="s">
        <v>413</v>
      </c>
      <c r="Y52" s="138"/>
      <c r="Z52" s="138"/>
      <c r="AA52" s="138" t="s">
        <v>610</v>
      </c>
      <c r="AB52" s="79"/>
      <c r="AC52" s="93" t="s">
        <v>547</v>
      </c>
      <c r="AD52" s="93" t="s">
        <v>93</v>
      </c>
      <c r="AE52" s="93" t="s">
        <v>93</v>
      </c>
      <c r="AF52" s="79" t="s">
        <v>91</v>
      </c>
      <c r="AG52" s="86">
        <v>43448</v>
      </c>
      <c r="AH52" s="138"/>
      <c r="AI52" s="138" t="s">
        <v>356</v>
      </c>
      <c r="AJ52" s="138" t="s">
        <v>92</v>
      </c>
      <c r="AK52" s="138"/>
      <c r="AL52" s="84" t="s">
        <v>82</v>
      </c>
      <c r="AM52" s="79" t="s">
        <v>586</v>
      </c>
      <c r="AN52" s="140"/>
      <c r="AO52" s="129" t="s">
        <v>595</v>
      </c>
      <c r="AP52" s="124"/>
      <c r="AQ52" s="124"/>
      <c r="AR52" s="124"/>
      <c r="AS52" s="124"/>
      <c r="AT52" s="124"/>
    </row>
    <row r="53" spans="1:46" s="130" customFormat="1" ht="13.5">
      <c r="A53" s="84">
        <v>41</v>
      </c>
      <c r="B53" s="138" t="s">
        <v>597</v>
      </c>
      <c r="C53" s="175" t="s">
        <v>498</v>
      </c>
      <c r="D53" s="132"/>
      <c r="E53" s="137" t="s">
        <v>614</v>
      </c>
      <c r="F53" s="137" t="s">
        <v>489</v>
      </c>
      <c r="G53" s="138" t="s">
        <v>83</v>
      </c>
      <c r="H53" s="138"/>
      <c r="I53" s="79"/>
      <c r="J53" s="79" t="s">
        <v>93</v>
      </c>
      <c r="K53" s="82" t="s">
        <v>615</v>
      </c>
      <c r="L53" s="138" t="s">
        <v>84</v>
      </c>
      <c r="M53" s="138" t="s">
        <v>85</v>
      </c>
      <c r="N53" s="79"/>
      <c r="O53" s="138"/>
      <c r="P53" s="139"/>
      <c r="Q53" s="79"/>
      <c r="R53" s="79"/>
      <c r="S53" s="172" t="s">
        <v>95</v>
      </c>
      <c r="T53" s="84"/>
      <c r="U53" s="86"/>
      <c r="V53" s="84"/>
      <c r="W53" s="127" t="s">
        <v>88</v>
      </c>
      <c r="X53" s="138" t="s">
        <v>89</v>
      </c>
      <c r="Y53" s="138"/>
      <c r="Z53" s="138"/>
      <c r="AA53" s="138" t="s">
        <v>616</v>
      </c>
      <c r="AB53" s="79"/>
      <c r="AC53" s="93" t="s">
        <v>547</v>
      </c>
      <c r="AD53" s="93" t="s">
        <v>93</v>
      </c>
      <c r="AE53" s="93" t="s">
        <v>93</v>
      </c>
      <c r="AF53" s="79" t="s">
        <v>91</v>
      </c>
      <c r="AG53" s="86">
        <v>43448</v>
      </c>
      <c r="AH53" s="138"/>
      <c r="AI53" s="138" t="s">
        <v>356</v>
      </c>
      <c r="AJ53" s="138" t="s">
        <v>92</v>
      </c>
      <c r="AK53" s="138"/>
      <c r="AL53" s="84" t="s">
        <v>82</v>
      </c>
      <c r="AM53" s="80" t="s">
        <v>444</v>
      </c>
      <c r="AN53" s="140"/>
      <c r="AO53" s="129"/>
      <c r="AP53" s="124"/>
      <c r="AQ53" s="124"/>
      <c r="AR53" s="124"/>
      <c r="AS53" s="124"/>
      <c r="AT53" s="124"/>
    </row>
    <row r="54" spans="1:46" s="130" customFormat="1" ht="13.5">
      <c r="A54" s="84">
        <v>42</v>
      </c>
      <c r="B54" s="138" t="s">
        <v>598</v>
      </c>
      <c r="C54" s="175" t="s">
        <v>498</v>
      </c>
      <c r="D54" s="132"/>
      <c r="E54" s="137" t="s">
        <v>621</v>
      </c>
      <c r="F54" s="137" t="s">
        <v>620</v>
      </c>
      <c r="G54" s="138" t="s">
        <v>83</v>
      </c>
      <c r="H54" s="138"/>
      <c r="I54" s="79"/>
      <c r="J54" s="79" t="s">
        <v>93</v>
      </c>
      <c r="K54" s="82" t="s">
        <v>619</v>
      </c>
      <c r="L54" s="138" t="s">
        <v>84</v>
      </c>
      <c r="M54" s="138" t="s">
        <v>85</v>
      </c>
      <c r="N54" s="79"/>
      <c r="O54" s="138"/>
      <c r="P54" s="139"/>
      <c r="Q54" s="79"/>
      <c r="R54" s="79"/>
      <c r="S54" s="172" t="s">
        <v>95</v>
      </c>
      <c r="T54" s="84"/>
      <c r="U54" s="86"/>
      <c r="V54" s="84"/>
      <c r="W54" s="127" t="s">
        <v>530</v>
      </c>
      <c r="X54" s="138" t="s">
        <v>89</v>
      </c>
      <c r="Y54" s="138"/>
      <c r="Z54" s="138"/>
      <c r="AA54" s="138" t="s">
        <v>618</v>
      </c>
      <c r="AB54" s="79"/>
      <c r="AC54" s="93" t="s">
        <v>547</v>
      </c>
      <c r="AD54" s="93" t="s">
        <v>93</v>
      </c>
      <c r="AE54" s="93" t="s">
        <v>93</v>
      </c>
      <c r="AF54" s="79" t="s">
        <v>91</v>
      </c>
      <c r="AG54" s="86">
        <v>43448</v>
      </c>
      <c r="AH54" s="138"/>
      <c r="AI54" s="138" t="s">
        <v>356</v>
      </c>
      <c r="AJ54" s="138" t="s">
        <v>92</v>
      </c>
      <c r="AK54" s="138"/>
      <c r="AL54" s="84" t="s">
        <v>82</v>
      </c>
      <c r="AM54" s="84" t="s">
        <v>504</v>
      </c>
      <c r="AN54" s="140"/>
      <c r="AO54" s="129" t="s">
        <v>617</v>
      </c>
      <c r="AP54" s="124"/>
      <c r="AQ54" s="124"/>
      <c r="AR54" s="124"/>
      <c r="AS54" s="124"/>
      <c r="AT54" s="124"/>
    </row>
    <row r="55" spans="1:46" s="130" customFormat="1" ht="13.5">
      <c r="A55" s="84">
        <v>43</v>
      </c>
      <c r="B55" s="138" t="s">
        <v>599</v>
      </c>
      <c r="C55" s="175" t="s">
        <v>498</v>
      </c>
      <c r="D55" s="132"/>
      <c r="E55" s="137" t="s">
        <v>622</v>
      </c>
      <c r="F55" s="137" t="s">
        <v>623</v>
      </c>
      <c r="G55" s="138" t="s">
        <v>83</v>
      </c>
      <c r="H55" s="138"/>
      <c r="I55" s="79"/>
      <c r="J55" s="79" t="s">
        <v>93</v>
      </c>
      <c r="K55" s="82" t="s">
        <v>624</v>
      </c>
      <c r="L55" s="138" t="s">
        <v>84</v>
      </c>
      <c r="M55" s="138" t="s">
        <v>85</v>
      </c>
      <c r="N55" s="79"/>
      <c r="O55" s="138"/>
      <c r="P55" s="139"/>
      <c r="Q55" s="79"/>
      <c r="R55" s="79"/>
      <c r="S55" s="90" t="s">
        <v>557</v>
      </c>
      <c r="T55" s="84"/>
      <c r="U55" s="86"/>
      <c r="V55" s="84"/>
      <c r="W55" s="127" t="s">
        <v>530</v>
      </c>
      <c r="X55" s="138" t="s">
        <v>425</v>
      </c>
      <c r="Y55" s="138"/>
      <c r="Z55" s="138"/>
      <c r="AA55" s="138" t="s">
        <v>625</v>
      </c>
      <c r="AB55" s="79"/>
      <c r="AC55" s="93" t="s">
        <v>547</v>
      </c>
      <c r="AD55" s="93" t="s">
        <v>93</v>
      </c>
      <c r="AE55" s="93" t="s">
        <v>93</v>
      </c>
      <c r="AF55" s="79" t="s">
        <v>91</v>
      </c>
      <c r="AG55" s="86">
        <v>43448</v>
      </c>
      <c r="AH55" s="138"/>
      <c r="AI55" s="138" t="s">
        <v>356</v>
      </c>
      <c r="AJ55" s="138" t="s">
        <v>92</v>
      </c>
      <c r="AK55" s="138"/>
      <c r="AL55" s="84" t="s">
        <v>82</v>
      </c>
      <c r="AM55" s="89" t="s">
        <v>586</v>
      </c>
      <c r="AN55" s="140"/>
      <c r="AO55" s="129" t="s">
        <v>626</v>
      </c>
      <c r="AP55" s="124"/>
      <c r="AQ55" s="124"/>
      <c r="AR55" s="124"/>
      <c r="AS55" s="124"/>
      <c r="AT55" s="124"/>
    </row>
    <row r="56" spans="1:46" s="130" customFormat="1" ht="13.5">
      <c r="A56" s="84">
        <v>44</v>
      </c>
      <c r="B56" s="138" t="s">
        <v>600</v>
      </c>
      <c r="C56" s="175" t="s">
        <v>498</v>
      </c>
      <c r="D56" s="132"/>
      <c r="E56" s="137" t="s">
        <v>628</v>
      </c>
      <c r="F56" s="137" t="s">
        <v>452</v>
      </c>
      <c r="G56" s="138" t="s">
        <v>96</v>
      </c>
      <c r="H56" s="138"/>
      <c r="I56" s="79"/>
      <c r="J56" s="79" t="s">
        <v>629</v>
      </c>
      <c r="K56" s="82" t="s">
        <v>630</v>
      </c>
      <c r="L56" s="138" t="s">
        <v>84</v>
      </c>
      <c r="M56" s="138" t="s">
        <v>85</v>
      </c>
      <c r="N56" s="79"/>
      <c r="O56" s="138"/>
      <c r="P56" s="139"/>
      <c r="Q56" s="79"/>
      <c r="R56" s="79"/>
      <c r="S56" s="90" t="s">
        <v>557</v>
      </c>
      <c r="T56" s="84"/>
      <c r="U56" s="86"/>
      <c r="V56" s="84"/>
      <c r="W56" s="127" t="s">
        <v>530</v>
      </c>
      <c r="X56" s="138" t="s">
        <v>425</v>
      </c>
      <c r="Y56" s="138"/>
      <c r="Z56" s="138"/>
      <c r="AA56" s="138" t="s">
        <v>631</v>
      </c>
      <c r="AB56" s="79"/>
      <c r="AC56" s="93" t="s">
        <v>547</v>
      </c>
      <c r="AD56" s="93" t="s">
        <v>93</v>
      </c>
      <c r="AE56" s="93" t="s">
        <v>93</v>
      </c>
      <c r="AF56" s="79" t="s">
        <v>91</v>
      </c>
      <c r="AG56" s="86">
        <v>43448</v>
      </c>
      <c r="AH56" s="138"/>
      <c r="AI56" s="138" t="s">
        <v>356</v>
      </c>
      <c r="AJ56" s="138" t="s">
        <v>92</v>
      </c>
      <c r="AK56" s="138"/>
      <c r="AL56" s="84" t="s">
        <v>82</v>
      </c>
      <c r="AM56" s="89" t="s">
        <v>586</v>
      </c>
      <c r="AN56" s="140"/>
      <c r="AO56" s="129" t="s">
        <v>627</v>
      </c>
      <c r="AP56" s="124"/>
      <c r="AQ56" s="124"/>
      <c r="AR56" s="124"/>
      <c r="AS56" s="124"/>
      <c r="AT56" s="124"/>
    </row>
    <row r="57" spans="1:46" s="130" customFormat="1" ht="13.5">
      <c r="A57" s="84">
        <v>45</v>
      </c>
      <c r="B57" s="138" t="s">
        <v>601</v>
      </c>
      <c r="C57" s="175" t="s">
        <v>498</v>
      </c>
      <c r="D57" s="132"/>
      <c r="E57" s="137" t="s">
        <v>635</v>
      </c>
      <c r="F57" s="137" t="s">
        <v>634</v>
      </c>
      <c r="G57" s="138" t="s">
        <v>96</v>
      </c>
      <c r="H57" s="138"/>
      <c r="I57" s="79"/>
      <c r="J57" s="79" t="s">
        <v>93</v>
      </c>
      <c r="K57" s="82" t="s">
        <v>633</v>
      </c>
      <c r="L57" s="138" t="s">
        <v>84</v>
      </c>
      <c r="M57" s="138" t="s">
        <v>85</v>
      </c>
      <c r="N57" s="79"/>
      <c r="O57" s="138"/>
      <c r="P57" s="139"/>
      <c r="Q57" s="79"/>
      <c r="R57" s="79"/>
      <c r="S57" s="172" t="s">
        <v>95</v>
      </c>
      <c r="T57" s="84"/>
      <c r="U57" s="86"/>
      <c r="V57" s="84"/>
      <c r="W57" s="127" t="s">
        <v>530</v>
      </c>
      <c r="X57" s="138" t="s">
        <v>425</v>
      </c>
      <c r="Y57" s="138"/>
      <c r="Z57" s="138"/>
      <c r="AA57" s="138" t="s">
        <v>632</v>
      </c>
      <c r="AB57" s="79"/>
      <c r="AC57" s="93" t="s">
        <v>547</v>
      </c>
      <c r="AD57" s="93" t="s">
        <v>93</v>
      </c>
      <c r="AE57" s="93" t="s">
        <v>93</v>
      </c>
      <c r="AF57" s="79" t="s">
        <v>91</v>
      </c>
      <c r="AG57" s="86">
        <v>43448</v>
      </c>
      <c r="AH57" s="138"/>
      <c r="AI57" s="138" t="s">
        <v>356</v>
      </c>
      <c r="AJ57" s="138" t="s">
        <v>92</v>
      </c>
      <c r="AK57" s="138"/>
      <c r="AL57" s="84" t="s">
        <v>82</v>
      </c>
      <c r="AM57" s="84" t="s">
        <v>98</v>
      </c>
      <c r="AN57" s="140"/>
      <c r="AO57" s="129"/>
      <c r="AP57" s="124"/>
      <c r="AQ57" s="124"/>
      <c r="AR57" s="124"/>
      <c r="AS57" s="124"/>
      <c r="AT57" s="124"/>
    </row>
    <row r="58" spans="1:46" s="130" customFormat="1" ht="13.5">
      <c r="A58" s="84">
        <v>46</v>
      </c>
      <c r="B58" s="138" t="s">
        <v>602</v>
      </c>
      <c r="C58" s="175" t="s">
        <v>498</v>
      </c>
      <c r="D58" s="132"/>
      <c r="E58" s="137" t="s">
        <v>636</v>
      </c>
      <c r="F58" s="137" t="s">
        <v>637</v>
      </c>
      <c r="G58" s="138" t="s">
        <v>83</v>
      </c>
      <c r="H58" s="138"/>
      <c r="I58" s="79"/>
      <c r="J58" s="79" t="s">
        <v>93</v>
      </c>
      <c r="K58" s="82" t="s">
        <v>640</v>
      </c>
      <c r="L58" s="138" t="s">
        <v>84</v>
      </c>
      <c r="M58" s="138" t="s">
        <v>85</v>
      </c>
      <c r="N58" s="79"/>
      <c r="O58" s="138"/>
      <c r="P58" s="141"/>
      <c r="Q58" s="87"/>
      <c r="R58" s="79"/>
      <c r="S58" s="172" t="s">
        <v>95</v>
      </c>
      <c r="T58" s="84"/>
      <c r="U58" s="86"/>
      <c r="V58" s="84"/>
      <c r="W58" s="127" t="s">
        <v>411</v>
      </c>
      <c r="X58" s="138" t="s">
        <v>465</v>
      </c>
      <c r="Y58" s="138"/>
      <c r="Z58" s="138"/>
      <c r="AA58" s="138" t="s">
        <v>641</v>
      </c>
      <c r="AB58" s="79"/>
      <c r="AC58" s="93" t="s">
        <v>547</v>
      </c>
      <c r="AD58" s="93" t="s">
        <v>93</v>
      </c>
      <c r="AE58" s="93" t="s">
        <v>93</v>
      </c>
      <c r="AF58" s="79" t="s">
        <v>91</v>
      </c>
      <c r="AG58" s="86">
        <v>43448</v>
      </c>
      <c r="AH58" s="138"/>
      <c r="AI58" s="138" t="s">
        <v>356</v>
      </c>
      <c r="AJ58" s="138" t="s">
        <v>92</v>
      </c>
      <c r="AK58" s="138"/>
      <c r="AL58" s="84" t="s">
        <v>82</v>
      </c>
      <c r="AM58" s="84" t="s">
        <v>98</v>
      </c>
      <c r="AN58" s="140"/>
      <c r="AO58" s="129" t="s">
        <v>642</v>
      </c>
      <c r="AP58" s="124"/>
      <c r="AQ58" s="124"/>
      <c r="AR58" s="124"/>
      <c r="AS58" s="124"/>
      <c r="AT58" s="124"/>
    </row>
    <row r="59" spans="1:46" s="130" customFormat="1" ht="13.5">
      <c r="A59" s="84">
        <v>47</v>
      </c>
      <c r="B59" s="138" t="s">
        <v>603</v>
      </c>
      <c r="C59" s="175" t="s">
        <v>498</v>
      </c>
      <c r="D59" s="132"/>
      <c r="E59" s="137" t="s">
        <v>638</v>
      </c>
      <c r="F59" s="137" t="s">
        <v>639</v>
      </c>
      <c r="G59" s="138" t="s">
        <v>83</v>
      </c>
      <c r="H59" s="138"/>
      <c r="I59" s="79"/>
      <c r="J59" s="79" t="s">
        <v>93</v>
      </c>
      <c r="K59" s="82" t="s">
        <v>643</v>
      </c>
      <c r="L59" s="138" t="s">
        <v>84</v>
      </c>
      <c r="M59" s="138" t="s">
        <v>85</v>
      </c>
      <c r="N59" s="79"/>
      <c r="O59" s="138"/>
      <c r="P59" s="141"/>
      <c r="Q59" s="87"/>
      <c r="R59" s="79"/>
      <c r="S59" s="172" t="s">
        <v>95</v>
      </c>
      <c r="T59" s="84"/>
      <c r="U59" s="84"/>
      <c r="V59" s="84"/>
      <c r="W59" s="127" t="s">
        <v>411</v>
      </c>
      <c r="X59" s="138" t="s">
        <v>413</v>
      </c>
      <c r="Y59" s="138"/>
      <c r="Z59" s="138"/>
      <c r="AA59" s="138" t="s">
        <v>644</v>
      </c>
      <c r="AB59" s="79"/>
      <c r="AC59" s="93" t="s">
        <v>547</v>
      </c>
      <c r="AD59" s="93" t="s">
        <v>93</v>
      </c>
      <c r="AE59" s="93" t="s">
        <v>93</v>
      </c>
      <c r="AF59" s="79" t="s">
        <v>91</v>
      </c>
      <c r="AG59" s="86">
        <v>43448</v>
      </c>
      <c r="AH59" s="138"/>
      <c r="AI59" s="138" t="s">
        <v>356</v>
      </c>
      <c r="AJ59" s="138" t="s">
        <v>92</v>
      </c>
      <c r="AK59" s="138"/>
      <c r="AL59" s="84" t="s">
        <v>82</v>
      </c>
      <c r="AM59" s="79" t="s">
        <v>570</v>
      </c>
      <c r="AN59" s="140"/>
      <c r="AO59" s="129"/>
      <c r="AP59" s="124"/>
      <c r="AQ59" s="124"/>
      <c r="AR59" s="124"/>
      <c r="AS59" s="124"/>
      <c r="AT59" s="124"/>
    </row>
    <row r="60" spans="1:46" s="130" customFormat="1" ht="13.5">
      <c r="A60" s="84">
        <v>48</v>
      </c>
      <c r="B60" s="138" t="s">
        <v>604</v>
      </c>
      <c r="C60" s="175" t="s">
        <v>498</v>
      </c>
      <c r="D60" s="132"/>
      <c r="E60" s="137" t="s">
        <v>645</v>
      </c>
      <c r="F60" s="137" t="s">
        <v>646</v>
      </c>
      <c r="G60" s="138" t="s">
        <v>96</v>
      </c>
      <c r="H60" s="138"/>
      <c r="I60" s="79"/>
      <c r="J60" s="79" t="s">
        <v>647</v>
      </c>
      <c r="K60" s="82" t="s">
        <v>648</v>
      </c>
      <c r="L60" s="138" t="s">
        <v>84</v>
      </c>
      <c r="M60" s="138" t="s">
        <v>85</v>
      </c>
      <c r="N60" s="79"/>
      <c r="O60" s="138"/>
      <c r="P60" s="139"/>
      <c r="Q60" s="79"/>
      <c r="R60" s="79"/>
      <c r="S60" s="172" t="s">
        <v>95</v>
      </c>
      <c r="T60" s="84"/>
      <c r="U60" s="84"/>
      <c r="V60" s="84"/>
      <c r="W60" s="127" t="s">
        <v>88</v>
      </c>
      <c r="X60" s="138" t="s">
        <v>89</v>
      </c>
      <c r="Y60" s="138"/>
      <c r="Z60" s="138"/>
      <c r="AA60" s="138" t="s">
        <v>1038</v>
      </c>
      <c r="AB60" s="79"/>
      <c r="AC60" s="93" t="s">
        <v>547</v>
      </c>
      <c r="AD60" s="93" t="s">
        <v>93</v>
      </c>
      <c r="AE60" s="93" t="s">
        <v>93</v>
      </c>
      <c r="AF60" s="79" t="s">
        <v>91</v>
      </c>
      <c r="AG60" s="86">
        <v>43448</v>
      </c>
      <c r="AH60" s="138"/>
      <c r="AI60" s="138" t="s">
        <v>361</v>
      </c>
      <c r="AJ60" s="138" t="s">
        <v>116</v>
      </c>
      <c r="AK60" s="138"/>
      <c r="AL60" s="84" t="s">
        <v>82</v>
      </c>
      <c r="AM60" s="84" t="s">
        <v>468</v>
      </c>
      <c r="AN60" s="140"/>
      <c r="AO60" s="129" t="s">
        <v>659</v>
      </c>
      <c r="AP60" s="124"/>
      <c r="AQ60" s="124"/>
      <c r="AR60" s="124"/>
      <c r="AS60" s="124"/>
      <c r="AT60" s="124"/>
    </row>
    <row r="61" spans="1:46" s="130" customFormat="1" ht="13.5">
      <c r="A61" s="84">
        <v>49</v>
      </c>
      <c r="B61" s="138" t="s">
        <v>605</v>
      </c>
      <c r="C61" s="175" t="s">
        <v>498</v>
      </c>
      <c r="D61" s="132"/>
      <c r="E61" s="137" t="s">
        <v>651</v>
      </c>
      <c r="F61" s="137" t="s">
        <v>452</v>
      </c>
      <c r="G61" s="138"/>
      <c r="H61" s="138"/>
      <c r="I61" s="79"/>
      <c r="J61" s="79" t="s">
        <v>93</v>
      </c>
      <c r="K61" s="82" t="s">
        <v>650</v>
      </c>
      <c r="L61" s="138" t="s">
        <v>84</v>
      </c>
      <c r="M61" s="138" t="s">
        <v>85</v>
      </c>
      <c r="N61" s="79"/>
      <c r="O61" s="138"/>
      <c r="P61" s="139"/>
      <c r="Q61" s="79"/>
      <c r="R61" s="79"/>
      <c r="S61" s="90" t="s">
        <v>87</v>
      </c>
      <c r="T61" s="84"/>
      <c r="U61" s="86"/>
      <c r="V61" s="84"/>
      <c r="W61" s="127" t="s">
        <v>88</v>
      </c>
      <c r="X61" s="138" t="s">
        <v>89</v>
      </c>
      <c r="Y61" s="138"/>
      <c r="Z61" s="138"/>
      <c r="AA61" s="138" t="s">
        <v>649</v>
      </c>
      <c r="AB61" s="79"/>
      <c r="AC61" s="93" t="s">
        <v>547</v>
      </c>
      <c r="AD61" s="93" t="s">
        <v>93</v>
      </c>
      <c r="AE61" s="93" t="s">
        <v>93</v>
      </c>
      <c r="AF61" s="79" t="s">
        <v>91</v>
      </c>
      <c r="AG61" s="86">
        <v>43448</v>
      </c>
      <c r="AH61" s="138"/>
      <c r="AI61" s="138" t="s">
        <v>361</v>
      </c>
      <c r="AJ61" s="138" t="s">
        <v>116</v>
      </c>
      <c r="AK61" s="138"/>
      <c r="AL61" s="84" t="s">
        <v>82</v>
      </c>
      <c r="AM61" s="84" t="s">
        <v>586</v>
      </c>
      <c r="AN61" s="140"/>
      <c r="AO61" s="129" t="s">
        <v>660</v>
      </c>
      <c r="AP61" s="124"/>
      <c r="AQ61" s="124"/>
      <c r="AR61" s="124"/>
      <c r="AS61" s="124"/>
      <c r="AT61" s="124"/>
    </row>
    <row r="62" spans="1:46" s="130" customFormat="1" ht="13.5">
      <c r="A62" s="84">
        <v>50</v>
      </c>
      <c r="B62" s="138" t="s">
        <v>606</v>
      </c>
      <c r="C62" s="175" t="s">
        <v>498</v>
      </c>
      <c r="D62" s="132"/>
      <c r="E62" s="137" t="s">
        <v>652</v>
      </c>
      <c r="F62" s="137" t="s">
        <v>653</v>
      </c>
      <c r="G62" s="138" t="s">
        <v>83</v>
      </c>
      <c r="H62" s="138"/>
      <c r="I62" s="79"/>
      <c r="J62" s="79" t="s">
        <v>93</v>
      </c>
      <c r="K62" s="82" t="s">
        <v>654</v>
      </c>
      <c r="L62" s="138" t="s">
        <v>84</v>
      </c>
      <c r="M62" s="138" t="s">
        <v>104</v>
      </c>
      <c r="N62" s="79"/>
      <c r="O62" s="138"/>
      <c r="P62" s="139"/>
      <c r="Q62" s="79"/>
      <c r="R62" s="79"/>
      <c r="S62" s="172" t="s">
        <v>95</v>
      </c>
      <c r="T62" s="84"/>
      <c r="U62" s="86"/>
      <c r="V62" s="84"/>
      <c r="W62" s="127" t="s">
        <v>88</v>
      </c>
      <c r="X62" s="138" t="s">
        <v>100</v>
      </c>
      <c r="Y62" s="138"/>
      <c r="Z62" s="138"/>
      <c r="AA62" s="138" t="s">
        <v>655</v>
      </c>
      <c r="AB62" s="79"/>
      <c r="AC62" s="93" t="s">
        <v>547</v>
      </c>
      <c r="AD62" s="93" t="s">
        <v>93</v>
      </c>
      <c r="AE62" s="93" t="s">
        <v>93</v>
      </c>
      <c r="AF62" s="79" t="s">
        <v>91</v>
      </c>
      <c r="AG62" s="86">
        <v>43448</v>
      </c>
      <c r="AH62" s="138"/>
      <c r="AI62" s="138" t="s">
        <v>361</v>
      </c>
      <c r="AJ62" s="138" t="s">
        <v>116</v>
      </c>
      <c r="AK62" s="138"/>
      <c r="AL62" s="84" t="s">
        <v>82</v>
      </c>
      <c r="AM62" s="84" t="s">
        <v>468</v>
      </c>
      <c r="AN62" s="140"/>
      <c r="AO62" s="129" t="s">
        <v>661</v>
      </c>
      <c r="AP62" s="124"/>
      <c r="AQ62" s="124"/>
      <c r="AR62" s="124"/>
      <c r="AS62" s="124"/>
      <c r="AT62" s="124"/>
    </row>
    <row r="63" spans="1:46" s="130" customFormat="1" ht="13.5">
      <c r="A63" s="84">
        <v>51</v>
      </c>
      <c r="B63" s="138" t="s">
        <v>607</v>
      </c>
      <c r="C63" s="175" t="s">
        <v>498</v>
      </c>
      <c r="D63" s="132"/>
      <c r="E63" s="137" t="s">
        <v>656</v>
      </c>
      <c r="F63" s="137" t="s">
        <v>102</v>
      </c>
      <c r="G63" s="138" t="s">
        <v>83</v>
      </c>
      <c r="H63" s="138"/>
      <c r="I63" s="79"/>
      <c r="J63" s="79" t="s">
        <v>102</v>
      </c>
      <c r="K63" s="82" t="s">
        <v>657</v>
      </c>
      <c r="L63" s="138" t="s">
        <v>317</v>
      </c>
      <c r="M63" s="138" t="s">
        <v>85</v>
      </c>
      <c r="N63" s="79"/>
      <c r="O63" s="138"/>
      <c r="P63" s="141"/>
      <c r="Q63" s="87"/>
      <c r="R63" s="79"/>
      <c r="S63" s="172" t="s">
        <v>95</v>
      </c>
      <c r="T63" s="84"/>
      <c r="U63" s="86"/>
      <c r="V63" s="84"/>
      <c r="W63" s="127" t="s">
        <v>88</v>
      </c>
      <c r="X63" s="138" t="s">
        <v>89</v>
      </c>
      <c r="Y63" s="138"/>
      <c r="Z63" s="138"/>
      <c r="AA63" s="138" t="s">
        <v>658</v>
      </c>
      <c r="AB63" s="79"/>
      <c r="AC63" s="93" t="s">
        <v>547</v>
      </c>
      <c r="AD63" s="93" t="s">
        <v>93</v>
      </c>
      <c r="AE63" s="93" t="s">
        <v>93</v>
      </c>
      <c r="AF63" s="79" t="s">
        <v>91</v>
      </c>
      <c r="AG63" s="86">
        <v>43448</v>
      </c>
      <c r="AH63" s="138"/>
      <c r="AI63" s="138" t="s">
        <v>361</v>
      </c>
      <c r="AJ63" s="138" t="s">
        <v>116</v>
      </c>
      <c r="AK63" s="138"/>
      <c r="AL63" s="84" t="s">
        <v>82</v>
      </c>
      <c r="AM63" s="80" t="s">
        <v>586</v>
      </c>
      <c r="AN63" s="140"/>
      <c r="AO63" s="129" t="s">
        <v>662</v>
      </c>
      <c r="AP63" s="124"/>
      <c r="AQ63" s="124"/>
      <c r="AR63" s="124"/>
      <c r="AS63" s="124"/>
      <c r="AT63" s="124"/>
    </row>
    <row r="64" spans="1:46" s="130" customFormat="1" ht="13.5">
      <c r="A64" s="84">
        <v>52</v>
      </c>
      <c r="B64" s="138" t="s">
        <v>608</v>
      </c>
      <c r="C64" s="175" t="s">
        <v>498</v>
      </c>
      <c r="D64" s="132"/>
      <c r="E64" s="137" t="s">
        <v>663</v>
      </c>
      <c r="F64" s="137" t="s">
        <v>664</v>
      </c>
      <c r="G64" s="138" t="s">
        <v>83</v>
      </c>
      <c r="H64" s="138"/>
      <c r="I64" s="79"/>
      <c r="J64" s="79" t="s">
        <v>97</v>
      </c>
      <c r="K64" s="82" t="s">
        <v>665</v>
      </c>
      <c r="L64" s="138" t="s">
        <v>94</v>
      </c>
      <c r="M64" s="138" t="s">
        <v>99</v>
      </c>
      <c r="N64" s="79"/>
      <c r="O64" s="138"/>
      <c r="P64" s="141"/>
      <c r="Q64" s="87"/>
      <c r="R64" s="79"/>
      <c r="S64" s="172" t="s">
        <v>95</v>
      </c>
      <c r="T64" s="84"/>
      <c r="U64" s="86"/>
      <c r="V64" s="84"/>
      <c r="W64" s="127" t="s">
        <v>88</v>
      </c>
      <c r="X64" s="138" t="s">
        <v>89</v>
      </c>
      <c r="Y64" s="138"/>
      <c r="Z64" s="138"/>
      <c r="AA64" s="138" t="s">
        <v>666</v>
      </c>
      <c r="AB64" s="79"/>
      <c r="AC64" s="93" t="s">
        <v>547</v>
      </c>
      <c r="AD64" s="93" t="s">
        <v>93</v>
      </c>
      <c r="AE64" s="93" t="s">
        <v>93</v>
      </c>
      <c r="AF64" s="79" t="s">
        <v>91</v>
      </c>
      <c r="AG64" s="86">
        <v>43448</v>
      </c>
      <c r="AH64" s="138"/>
      <c r="AI64" s="138" t="s">
        <v>667</v>
      </c>
      <c r="AJ64" s="138" t="s">
        <v>116</v>
      </c>
      <c r="AK64" s="138"/>
      <c r="AL64" s="84" t="s">
        <v>82</v>
      </c>
      <c r="AM64" s="80" t="s">
        <v>444</v>
      </c>
      <c r="AN64" s="140"/>
      <c r="AO64" s="129" t="s">
        <v>668</v>
      </c>
      <c r="AP64" s="124"/>
      <c r="AQ64" s="124"/>
      <c r="AR64" s="124"/>
      <c r="AS64" s="124"/>
      <c r="AT64" s="124"/>
    </row>
    <row r="65" spans="1:46" s="130" customFormat="1" ht="13.5">
      <c r="A65" s="84">
        <v>53</v>
      </c>
      <c r="B65" s="138" t="s">
        <v>609</v>
      </c>
      <c r="C65" s="175" t="s">
        <v>498</v>
      </c>
      <c r="D65" s="132"/>
      <c r="E65" s="137" t="s">
        <v>673</v>
      </c>
      <c r="F65" s="137" t="s">
        <v>672</v>
      </c>
      <c r="G65" s="138" t="s">
        <v>83</v>
      </c>
      <c r="H65" s="138"/>
      <c r="I65" s="79"/>
      <c r="J65" s="79" t="s">
        <v>93</v>
      </c>
      <c r="K65" s="82" t="s">
        <v>671</v>
      </c>
      <c r="L65" s="138" t="s">
        <v>84</v>
      </c>
      <c r="M65" s="138" t="s">
        <v>104</v>
      </c>
      <c r="N65" s="79"/>
      <c r="O65" s="138"/>
      <c r="P65" s="141"/>
      <c r="Q65" s="87"/>
      <c r="R65" s="79"/>
      <c r="S65" s="172" t="s">
        <v>95</v>
      </c>
      <c r="T65" s="84"/>
      <c r="U65" s="86"/>
      <c r="V65" s="84"/>
      <c r="W65" s="127" t="s">
        <v>88</v>
      </c>
      <c r="X65" s="138" t="s">
        <v>100</v>
      </c>
      <c r="Y65" s="138"/>
      <c r="Z65" s="138"/>
      <c r="AA65" s="138" t="s">
        <v>670</v>
      </c>
      <c r="AB65" s="79"/>
      <c r="AC65" s="93" t="s">
        <v>547</v>
      </c>
      <c r="AD65" s="93" t="s">
        <v>93</v>
      </c>
      <c r="AE65" s="93" t="s">
        <v>93</v>
      </c>
      <c r="AF65" s="79" t="s">
        <v>91</v>
      </c>
      <c r="AG65" s="86">
        <v>43448</v>
      </c>
      <c r="AH65" s="138"/>
      <c r="AI65" s="138" t="s">
        <v>667</v>
      </c>
      <c r="AJ65" s="138" t="s">
        <v>116</v>
      </c>
      <c r="AK65" s="138"/>
      <c r="AL65" s="84" t="s">
        <v>82</v>
      </c>
      <c r="AM65" s="80">
        <v>285</v>
      </c>
      <c r="AN65" s="140"/>
      <c r="AO65" s="129" t="s">
        <v>669</v>
      </c>
      <c r="AP65" s="124"/>
      <c r="AQ65" s="124"/>
      <c r="AR65" s="124"/>
      <c r="AS65" s="124"/>
      <c r="AT65" s="124"/>
    </row>
    <row r="66" spans="1:46" s="130" customFormat="1" ht="13.5">
      <c r="A66" s="84">
        <v>54</v>
      </c>
      <c r="B66" s="138" t="s">
        <v>674</v>
      </c>
      <c r="C66" s="175" t="s">
        <v>498</v>
      </c>
      <c r="D66" s="132"/>
      <c r="E66" s="137" t="s">
        <v>679</v>
      </c>
      <c r="F66" s="137" t="s">
        <v>381</v>
      </c>
      <c r="G66" s="138" t="s">
        <v>83</v>
      </c>
      <c r="H66" s="136" t="s">
        <v>680</v>
      </c>
      <c r="I66" s="79"/>
      <c r="J66" s="79" t="s">
        <v>93</v>
      </c>
      <c r="K66" s="87"/>
      <c r="L66" s="138" t="s">
        <v>84</v>
      </c>
      <c r="M66" s="138" t="s">
        <v>104</v>
      </c>
      <c r="N66" s="79"/>
      <c r="O66" s="138"/>
      <c r="P66" s="139"/>
      <c r="Q66" s="79"/>
      <c r="R66" s="79"/>
      <c r="S66" s="172" t="s">
        <v>95</v>
      </c>
      <c r="T66" s="84"/>
      <c r="U66" s="86"/>
      <c r="V66" s="84"/>
      <c r="W66" s="127" t="s">
        <v>404</v>
      </c>
      <c r="X66" s="138" t="s">
        <v>465</v>
      </c>
      <c r="Y66" s="138"/>
      <c r="Z66" s="138"/>
      <c r="AA66" s="138" t="s">
        <v>681</v>
      </c>
      <c r="AB66" s="79"/>
      <c r="AC66" s="93" t="s">
        <v>547</v>
      </c>
      <c r="AD66" s="93" t="s">
        <v>93</v>
      </c>
      <c r="AE66" s="93" t="s">
        <v>93</v>
      </c>
      <c r="AF66" s="79" t="s">
        <v>91</v>
      </c>
      <c r="AG66" s="86">
        <v>43448</v>
      </c>
      <c r="AH66" s="138"/>
      <c r="AI66" s="138" t="s">
        <v>532</v>
      </c>
      <c r="AJ66" s="138" t="s">
        <v>355</v>
      </c>
      <c r="AK66" s="138"/>
      <c r="AL66" s="84" t="s">
        <v>82</v>
      </c>
      <c r="AM66" s="79" t="s">
        <v>468</v>
      </c>
      <c r="AN66" s="140"/>
      <c r="AO66" s="129"/>
      <c r="AP66" s="124"/>
      <c r="AQ66" s="124"/>
      <c r="AR66" s="124"/>
      <c r="AS66" s="124"/>
      <c r="AT66" s="124"/>
    </row>
    <row r="67" spans="1:46" s="130" customFormat="1" ht="13.5">
      <c r="A67" s="84">
        <v>55</v>
      </c>
      <c r="B67" s="138" t="s">
        <v>675</v>
      </c>
      <c r="C67" s="175" t="s">
        <v>498</v>
      </c>
      <c r="D67" s="132"/>
      <c r="E67" s="137" t="s">
        <v>685</v>
      </c>
      <c r="F67" s="137" t="s">
        <v>684</v>
      </c>
      <c r="G67" s="138" t="s">
        <v>83</v>
      </c>
      <c r="H67" s="138"/>
      <c r="I67" s="79"/>
      <c r="J67" s="79" t="s">
        <v>97</v>
      </c>
      <c r="K67" s="82" t="s">
        <v>683</v>
      </c>
      <c r="L67" s="138" t="s">
        <v>84</v>
      </c>
      <c r="M67" s="138" t="s">
        <v>104</v>
      </c>
      <c r="N67" s="79"/>
      <c r="O67" s="138"/>
      <c r="P67" s="141"/>
      <c r="Q67" s="87"/>
      <c r="R67" s="79"/>
      <c r="S67" s="90" t="s">
        <v>87</v>
      </c>
      <c r="T67" s="84"/>
      <c r="U67" s="84"/>
      <c r="V67" s="84"/>
      <c r="W67" s="127" t="s">
        <v>88</v>
      </c>
      <c r="X67" s="138" t="s">
        <v>100</v>
      </c>
      <c r="Y67" s="138"/>
      <c r="Z67" s="138"/>
      <c r="AA67" s="138" t="s">
        <v>682</v>
      </c>
      <c r="AB67" s="79"/>
      <c r="AC67" s="93" t="s">
        <v>547</v>
      </c>
      <c r="AD67" s="93" t="s">
        <v>93</v>
      </c>
      <c r="AE67" s="93" t="s">
        <v>93</v>
      </c>
      <c r="AF67" s="79" t="s">
        <v>91</v>
      </c>
      <c r="AG67" s="86">
        <v>43448</v>
      </c>
      <c r="AH67" s="138"/>
      <c r="AI67" s="138" t="s">
        <v>532</v>
      </c>
      <c r="AJ67" s="138" t="s">
        <v>355</v>
      </c>
      <c r="AK67" s="138"/>
      <c r="AL67" s="84" t="s">
        <v>82</v>
      </c>
      <c r="AM67" s="79" t="s">
        <v>586</v>
      </c>
      <c r="AN67" s="140"/>
      <c r="AO67" s="129"/>
      <c r="AP67" s="124"/>
      <c r="AQ67" s="124"/>
      <c r="AR67" s="124"/>
      <c r="AS67" s="124"/>
      <c r="AT67" s="124"/>
    </row>
    <row r="68" spans="1:46" s="121" customFormat="1" ht="13.5">
      <c r="A68" s="84">
        <v>56</v>
      </c>
      <c r="B68" s="138" t="s">
        <v>676</v>
      </c>
      <c r="C68" s="175" t="s">
        <v>498</v>
      </c>
      <c r="D68" s="115"/>
      <c r="E68" s="116" t="s">
        <v>686</v>
      </c>
      <c r="F68" s="116" t="s">
        <v>97</v>
      </c>
      <c r="G68" s="117" t="s">
        <v>96</v>
      </c>
      <c r="H68" s="117"/>
      <c r="I68" s="118"/>
      <c r="J68" s="118" t="s">
        <v>97</v>
      </c>
      <c r="K68" s="113"/>
      <c r="L68" s="138" t="s">
        <v>84</v>
      </c>
      <c r="M68" s="138" t="s">
        <v>85</v>
      </c>
      <c r="N68" s="118"/>
      <c r="O68" s="117"/>
      <c r="P68" s="147"/>
      <c r="Q68" s="113"/>
      <c r="R68" s="118"/>
      <c r="S68" s="114" t="s">
        <v>474</v>
      </c>
      <c r="T68" s="112"/>
      <c r="U68" s="112"/>
      <c r="V68" s="112"/>
      <c r="W68" s="127" t="s">
        <v>404</v>
      </c>
      <c r="X68" s="138" t="s">
        <v>465</v>
      </c>
      <c r="Y68" s="117"/>
      <c r="Z68" s="117"/>
      <c r="AA68" s="117" t="s">
        <v>687</v>
      </c>
      <c r="AB68" s="118"/>
      <c r="AC68" s="93" t="s">
        <v>547</v>
      </c>
      <c r="AD68" s="93" t="s">
        <v>93</v>
      </c>
      <c r="AE68" s="93" t="s">
        <v>93</v>
      </c>
      <c r="AF68" s="79" t="s">
        <v>91</v>
      </c>
      <c r="AG68" s="86">
        <v>43448</v>
      </c>
      <c r="AH68" s="117"/>
      <c r="AI68" s="138" t="s">
        <v>532</v>
      </c>
      <c r="AJ68" s="138" t="s">
        <v>355</v>
      </c>
      <c r="AK68" s="117"/>
      <c r="AL68" s="84" t="s">
        <v>82</v>
      </c>
      <c r="AM68" s="112" t="s">
        <v>586</v>
      </c>
      <c r="AN68" s="119"/>
      <c r="AO68" s="120"/>
      <c r="AP68" s="111"/>
      <c r="AQ68" s="111"/>
      <c r="AR68" s="111"/>
      <c r="AS68" s="111"/>
      <c r="AT68" s="111"/>
    </row>
    <row r="69" spans="1:46" s="121" customFormat="1" ht="13.5">
      <c r="A69" s="84">
        <v>57</v>
      </c>
      <c r="B69" s="138" t="s">
        <v>677</v>
      </c>
      <c r="C69" s="175" t="s">
        <v>498</v>
      </c>
      <c r="D69" s="115"/>
      <c r="E69" s="116" t="s">
        <v>691</v>
      </c>
      <c r="F69" s="116" t="s">
        <v>689</v>
      </c>
      <c r="G69" s="117" t="s">
        <v>96</v>
      </c>
      <c r="H69" s="117"/>
      <c r="I69" s="118"/>
      <c r="J69" s="118" t="s">
        <v>93</v>
      </c>
      <c r="K69" s="177" t="s">
        <v>690</v>
      </c>
      <c r="L69" s="138" t="s">
        <v>84</v>
      </c>
      <c r="M69" s="138" t="s">
        <v>85</v>
      </c>
      <c r="N69" s="118"/>
      <c r="O69" s="117"/>
      <c r="P69" s="147"/>
      <c r="Q69" s="113"/>
      <c r="R69" s="118"/>
      <c r="S69" s="114" t="s">
        <v>108</v>
      </c>
      <c r="T69" s="112"/>
      <c r="U69" s="112"/>
      <c r="V69" s="112"/>
      <c r="W69" s="127" t="s">
        <v>88</v>
      </c>
      <c r="X69" s="138" t="s">
        <v>89</v>
      </c>
      <c r="Y69" s="117"/>
      <c r="Z69" s="117"/>
      <c r="AA69" s="117" t="s">
        <v>688</v>
      </c>
      <c r="AB69" s="118"/>
      <c r="AC69" s="93" t="s">
        <v>547</v>
      </c>
      <c r="AD69" s="93" t="s">
        <v>93</v>
      </c>
      <c r="AE69" s="93" t="s">
        <v>93</v>
      </c>
      <c r="AF69" s="79" t="s">
        <v>91</v>
      </c>
      <c r="AG69" s="86">
        <v>43448</v>
      </c>
      <c r="AH69" s="117"/>
      <c r="AI69" s="138" t="s">
        <v>532</v>
      </c>
      <c r="AJ69" s="138" t="s">
        <v>355</v>
      </c>
      <c r="AK69" s="117"/>
      <c r="AL69" s="84" t="s">
        <v>82</v>
      </c>
      <c r="AM69" s="118" t="s">
        <v>98</v>
      </c>
      <c r="AN69" s="119"/>
      <c r="AO69" s="120"/>
      <c r="AP69" s="111"/>
      <c r="AQ69" s="111"/>
      <c r="AR69" s="111"/>
      <c r="AS69" s="111"/>
      <c r="AT69" s="111"/>
    </row>
    <row r="70" spans="1:46" s="130" customFormat="1" ht="13.5">
      <c r="A70" s="84">
        <v>58</v>
      </c>
      <c r="B70" s="138" t="s">
        <v>678</v>
      </c>
      <c r="C70" s="175" t="s">
        <v>498</v>
      </c>
      <c r="D70" s="132"/>
      <c r="E70" s="137" t="s">
        <v>694</v>
      </c>
      <c r="F70" s="137" t="s">
        <v>110</v>
      </c>
      <c r="G70" s="138" t="s">
        <v>83</v>
      </c>
      <c r="H70" s="136" t="s">
        <v>693</v>
      </c>
      <c r="I70" s="79"/>
      <c r="J70" s="79" t="s">
        <v>93</v>
      </c>
      <c r="K70" s="87"/>
      <c r="L70" s="138" t="s">
        <v>84</v>
      </c>
      <c r="M70" s="138" t="s">
        <v>85</v>
      </c>
      <c r="N70" s="79"/>
      <c r="O70" s="138"/>
      <c r="P70" s="139"/>
      <c r="Q70" s="79"/>
      <c r="R70" s="79"/>
      <c r="S70" s="114" t="s">
        <v>108</v>
      </c>
      <c r="T70" s="84"/>
      <c r="U70" s="86"/>
      <c r="V70" s="84"/>
      <c r="W70" s="127" t="s">
        <v>88</v>
      </c>
      <c r="X70" s="138" t="s">
        <v>89</v>
      </c>
      <c r="Y70" s="138"/>
      <c r="Z70" s="138"/>
      <c r="AA70" s="138" t="s">
        <v>692</v>
      </c>
      <c r="AB70" s="79"/>
      <c r="AC70" s="93" t="s">
        <v>547</v>
      </c>
      <c r="AD70" s="93" t="s">
        <v>93</v>
      </c>
      <c r="AE70" s="93" t="s">
        <v>93</v>
      </c>
      <c r="AF70" s="79" t="s">
        <v>91</v>
      </c>
      <c r="AG70" s="86">
        <v>43448</v>
      </c>
      <c r="AH70" s="138"/>
      <c r="AI70" s="138" t="s">
        <v>532</v>
      </c>
      <c r="AJ70" s="138" t="s">
        <v>355</v>
      </c>
      <c r="AK70" s="138"/>
      <c r="AL70" s="84" t="s">
        <v>82</v>
      </c>
      <c r="AM70" s="84" t="s">
        <v>586</v>
      </c>
      <c r="AN70" s="140"/>
      <c r="AO70" s="129"/>
      <c r="AP70" s="124"/>
      <c r="AQ70" s="124"/>
      <c r="AR70" s="124"/>
      <c r="AS70" s="124"/>
      <c r="AT70" s="124"/>
    </row>
    <row r="71" spans="1:46" s="130" customFormat="1" ht="13.5">
      <c r="A71" s="84">
        <v>59</v>
      </c>
      <c r="B71" s="138" t="s">
        <v>695</v>
      </c>
      <c r="C71" s="175" t="s">
        <v>498</v>
      </c>
      <c r="D71" s="132"/>
      <c r="E71" s="137" t="s">
        <v>696</v>
      </c>
      <c r="F71" s="137" t="s">
        <v>697</v>
      </c>
      <c r="G71" s="138"/>
      <c r="H71" s="136" t="s">
        <v>698</v>
      </c>
      <c r="I71" s="79"/>
      <c r="J71" s="79" t="s">
        <v>93</v>
      </c>
      <c r="K71" s="87"/>
      <c r="L71" s="138" t="s">
        <v>84</v>
      </c>
      <c r="M71" s="138" t="s">
        <v>85</v>
      </c>
      <c r="N71" s="79"/>
      <c r="O71" s="138"/>
      <c r="P71" s="141"/>
      <c r="Q71" s="87"/>
      <c r="R71" s="79"/>
      <c r="S71" s="90" t="s">
        <v>95</v>
      </c>
      <c r="T71" s="84"/>
      <c r="U71" s="86"/>
      <c r="V71" s="84"/>
      <c r="W71" s="127" t="s">
        <v>411</v>
      </c>
      <c r="X71" s="138" t="s">
        <v>413</v>
      </c>
      <c r="Y71" s="138"/>
      <c r="Z71" s="138"/>
      <c r="AA71" s="138" t="s">
        <v>699</v>
      </c>
      <c r="AB71" s="79"/>
      <c r="AC71" s="93" t="s">
        <v>700</v>
      </c>
      <c r="AD71" s="93" t="s">
        <v>93</v>
      </c>
      <c r="AE71" s="93" t="s">
        <v>93</v>
      </c>
      <c r="AF71" s="79" t="s">
        <v>91</v>
      </c>
      <c r="AG71" s="86">
        <v>43448</v>
      </c>
      <c r="AH71" s="138"/>
      <c r="AI71" s="89" t="s">
        <v>357</v>
      </c>
      <c r="AJ71" s="89" t="s">
        <v>92</v>
      </c>
      <c r="AK71" s="138"/>
      <c r="AL71" s="84" t="s">
        <v>82</v>
      </c>
      <c r="AM71" s="84" t="s">
        <v>98</v>
      </c>
      <c r="AN71" s="140"/>
      <c r="AO71" s="129" t="s">
        <v>701</v>
      </c>
      <c r="AP71" s="124"/>
      <c r="AQ71" s="124"/>
      <c r="AR71" s="124"/>
      <c r="AS71" s="124"/>
      <c r="AT71" s="124"/>
    </row>
    <row r="72" spans="1:46" s="130" customFormat="1" ht="13.5">
      <c r="A72" s="84">
        <v>60</v>
      </c>
      <c r="B72" s="138" t="s">
        <v>705</v>
      </c>
      <c r="C72" s="175" t="s">
        <v>498</v>
      </c>
      <c r="D72" s="132"/>
      <c r="E72" s="137" t="s">
        <v>704</v>
      </c>
      <c r="F72" s="137" t="s">
        <v>97</v>
      </c>
      <c r="G72" s="138"/>
      <c r="H72" s="138"/>
      <c r="I72" s="79"/>
      <c r="J72" s="79" t="s">
        <v>93</v>
      </c>
      <c r="K72" s="87"/>
      <c r="L72" s="138" t="s">
        <v>84</v>
      </c>
      <c r="M72" s="138" t="s">
        <v>85</v>
      </c>
      <c r="N72" s="79"/>
      <c r="O72" s="138"/>
      <c r="P72" s="141"/>
      <c r="Q72" s="87"/>
      <c r="R72" s="79"/>
      <c r="S72" s="90" t="s">
        <v>95</v>
      </c>
      <c r="T72" s="84"/>
      <c r="U72" s="84"/>
      <c r="V72" s="84"/>
      <c r="W72" s="127" t="s">
        <v>88</v>
      </c>
      <c r="X72" s="138" t="s">
        <v>89</v>
      </c>
      <c r="Y72" s="138"/>
      <c r="Z72" s="138"/>
      <c r="AA72" s="138" t="s">
        <v>703</v>
      </c>
      <c r="AB72" s="79"/>
      <c r="AC72" s="93" t="s">
        <v>700</v>
      </c>
      <c r="AD72" s="93" t="s">
        <v>93</v>
      </c>
      <c r="AE72" s="93" t="s">
        <v>93</v>
      </c>
      <c r="AF72" s="79" t="s">
        <v>91</v>
      </c>
      <c r="AG72" s="86">
        <v>43448</v>
      </c>
      <c r="AH72" s="138"/>
      <c r="AI72" s="89" t="s">
        <v>357</v>
      </c>
      <c r="AJ72" s="89" t="s">
        <v>92</v>
      </c>
      <c r="AK72" s="138"/>
      <c r="AL72" s="84" t="s">
        <v>82</v>
      </c>
      <c r="AM72" s="84" t="s">
        <v>586</v>
      </c>
      <c r="AN72" s="140"/>
      <c r="AO72" s="129" t="s">
        <v>702</v>
      </c>
      <c r="AP72" s="124"/>
      <c r="AQ72" s="124"/>
      <c r="AR72" s="124"/>
      <c r="AS72" s="124"/>
      <c r="AT72" s="124"/>
    </row>
    <row r="73" spans="1:46" s="130" customFormat="1" ht="13.5">
      <c r="A73" s="84">
        <v>61</v>
      </c>
      <c r="B73" s="138" t="s">
        <v>706</v>
      </c>
      <c r="C73" s="175" t="s">
        <v>498</v>
      </c>
      <c r="D73" s="132"/>
      <c r="E73" s="137" t="s">
        <v>707</v>
      </c>
      <c r="F73" s="137"/>
      <c r="G73" s="138"/>
      <c r="H73" s="138"/>
      <c r="I73" s="79"/>
      <c r="J73" s="79" t="s">
        <v>93</v>
      </c>
      <c r="K73" s="87"/>
      <c r="L73" s="138" t="s">
        <v>84</v>
      </c>
      <c r="M73" s="138" t="s">
        <v>85</v>
      </c>
      <c r="N73" s="79"/>
      <c r="O73" s="138"/>
      <c r="P73" s="141"/>
      <c r="Q73" s="87"/>
      <c r="R73" s="79"/>
      <c r="S73" s="90" t="s">
        <v>95</v>
      </c>
      <c r="T73" s="84"/>
      <c r="U73" s="86"/>
      <c r="V73" s="84"/>
      <c r="W73" s="127" t="s">
        <v>88</v>
      </c>
      <c r="X73" s="138" t="s">
        <v>89</v>
      </c>
      <c r="Y73" s="138"/>
      <c r="Z73" s="138"/>
      <c r="AA73" s="138" t="s">
        <v>708</v>
      </c>
      <c r="AB73" s="79"/>
      <c r="AC73" s="93" t="s">
        <v>700</v>
      </c>
      <c r="AD73" s="93" t="s">
        <v>93</v>
      </c>
      <c r="AE73" s="93" t="s">
        <v>93</v>
      </c>
      <c r="AF73" s="79" t="s">
        <v>91</v>
      </c>
      <c r="AG73" s="86">
        <v>43448</v>
      </c>
      <c r="AH73" s="138"/>
      <c r="AI73" s="89" t="s">
        <v>357</v>
      </c>
      <c r="AJ73" s="89" t="s">
        <v>92</v>
      </c>
      <c r="AK73" s="138"/>
      <c r="AL73" s="84" t="s">
        <v>82</v>
      </c>
      <c r="AM73" s="84" t="s">
        <v>586</v>
      </c>
      <c r="AN73" s="140"/>
      <c r="AO73" s="129"/>
      <c r="AP73" s="124"/>
      <c r="AQ73" s="124"/>
      <c r="AR73" s="124"/>
      <c r="AS73" s="124"/>
      <c r="AT73" s="124"/>
    </row>
    <row r="74" spans="1:46" s="130" customFormat="1" ht="13.5">
      <c r="A74" s="84">
        <v>62</v>
      </c>
      <c r="B74" s="138" t="s">
        <v>712</v>
      </c>
      <c r="C74" s="175" t="s">
        <v>498</v>
      </c>
      <c r="D74" s="132"/>
      <c r="E74" s="137" t="s">
        <v>711</v>
      </c>
      <c r="F74" s="137"/>
      <c r="G74" s="138"/>
      <c r="H74" s="138"/>
      <c r="I74" s="79"/>
      <c r="J74" s="79" t="s">
        <v>97</v>
      </c>
      <c r="K74" s="87"/>
      <c r="L74" s="138" t="s">
        <v>84</v>
      </c>
      <c r="M74" s="138" t="s">
        <v>85</v>
      </c>
      <c r="N74" s="79"/>
      <c r="O74" s="138"/>
      <c r="P74" s="141"/>
      <c r="Q74" s="87"/>
      <c r="R74" s="79"/>
      <c r="S74" s="90" t="s">
        <v>95</v>
      </c>
      <c r="T74" s="84"/>
      <c r="U74" s="84"/>
      <c r="V74" s="84"/>
      <c r="W74" s="127" t="s">
        <v>530</v>
      </c>
      <c r="X74" s="138" t="s">
        <v>416</v>
      </c>
      <c r="Y74" s="138"/>
      <c r="Z74" s="138"/>
      <c r="AA74" s="138" t="s">
        <v>710</v>
      </c>
      <c r="AB74" s="79"/>
      <c r="AC74" s="93" t="s">
        <v>700</v>
      </c>
      <c r="AD74" s="93" t="s">
        <v>93</v>
      </c>
      <c r="AE74" s="93" t="s">
        <v>93</v>
      </c>
      <c r="AF74" s="79" t="s">
        <v>91</v>
      </c>
      <c r="AG74" s="86">
        <v>43448</v>
      </c>
      <c r="AH74" s="138"/>
      <c r="AI74" s="89" t="s">
        <v>357</v>
      </c>
      <c r="AJ74" s="89" t="s">
        <v>92</v>
      </c>
      <c r="AK74" s="138"/>
      <c r="AL74" s="84" t="s">
        <v>82</v>
      </c>
      <c r="AM74" s="84" t="s">
        <v>98</v>
      </c>
      <c r="AN74" s="140"/>
      <c r="AO74" s="129" t="s">
        <v>709</v>
      </c>
      <c r="AP74" s="124"/>
      <c r="AQ74" s="124"/>
      <c r="AR74" s="124"/>
      <c r="AS74" s="124"/>
      <c r="AT74" s="124"/>
    </row>
    <row r="75" spans="1:46" s="130" customFormat="1" ht="13.5">
      <c r="A75" s="84">
        <v>63</v>
      </c>
      <c r="B75" s="138" t="s">
        <v>713</v>
      </c>
      <c r="C75" s="175" t="s">
        <v>498</v>
      </c>
      <c r="D75" s="132"/>
      <c r="E75" s="137" t="s">
        <v>717</v>
      </c>
      <c r="F75" s="137"/>
      <c r="G75" s="138"/>
      <c r="H75" s="138"/>
      <c r="I75" s="79"/>
      <c r="J75" s="79" t="s">
        <v>109</v>
      </c>
      <c r="K75" s="79"/>
      <c r="L75" s="138" t="s">
        <v>84</v>
      </c>
      <c r="M75" s="138" t="s">
        <v>85</v>
      </c>
      <c r="N75" s="79"/>
      <c r="O75" s="138"/>
      <c r="P75" s="139"/>
      <c r="Q75" s="79"/>
      <c r="R75" s="79"/>
      <c r="S75" s="90" t="s">
        <v>95</v>
      </c>
      <c r="T75" s="84"/>
      <c r="U75" s="86"/>
      <c r="V75" s="84"/>
      <c r="W75" s="127" t="s">
        <v>88</v>
      </c>
      <c r="X75" s="138" t="s">
        <v>89</v>
      </c>
      <c r="Y75" s="138"/>
      <c r="Z75" s="138"/>
      <c r="AA75" s="138" t="s">
        <v>718</v>
      </c>
      <c r="AB75" s="79"/>
      <c r="AC75" s="93" t="s">
        <v>700</v>
      </c>
      <c r="AD75" s="93" t="s">
        <v>93</v>
      </c>
      <c r="AE75" s="93" t="s">
        <v>93</v>
      </c>
      <c r="AF75" s="79" t="s">
        <v>91</v>
      </c>
      <c r="AG75" s="86">
        <v>43448</v>
      </c>
      <c r="AH75" s="138"/>
      <c r="AI75" s="89" t="s">
        <v>357</v>
      </c>
      <c r="AJ75" s="89" t="s">
        <v>92</v>
      </c>
      <c r="AK75" s="138"/>
      <c r="AL75" s="84" t="s">
        <v>82</v>
      </c>
      <c r="AM75" s="80" t="s">
        <v>98</v>
      </c>
      <c r="AN75" s="140"/>
      <c r="AO75" s="129" t="s">
        <v>719</v>
      </c>
      <c r="AP75" s="124"/>
      <c r="AQ75" s="124"/>
      <c r="AR75" s="124"/>
      <c r="AS75" s="124"/>
      <c r="AT75" s="124"/>
    </row>
    <row r="76" spans="1:46" s="130" customFormat="1" ht="13.5">
      <c r="A76" s="84">
        <v>64</v>
      </c>
      <c r="B76" s="138" t="s">
        <v>714</v>
      </c>
      <c r="C76" s="175" t="s">
        <v>498</v>
      </c>
      <c r="D76" s="132"/>
      <c r="E76" s="137" t="s">
        <v>722</v>
      </c>
      <c r="F76" s="137" t="s">
        <v>381</v>
      </c>
      <c r="G76" s="138"/>
      <c r="H76" s="138"/>
      <c r="I76" s="79"/>
      <c r="J76" s="79" t="s">
        <v>93</v>
      </c>
      <c r="K76" s="87"/>
      <c r="L76" s="138" t="s">
        <v>84</v>
      </c>
      <c r="M76" s="138" t="s">
        <v>85</v>
      </c>
      <c r="N76" s="79"/>
      <c r="O76" s="138"/>
      <c r="P76" s="139"/>
      <c r="Q76" s="79"/>
      <c r="R76" s="79"/>
      <c r="S76" s="90" t="s">
        <v>95</v>
      </c>
      <c r="T76" s="84"/>
      <c r="U76" s="86"/>
      <c r="V76" s="84"/>
      <c r="W76" s="127" t="s">
        <v>88</v>
      </c>
      <c r="X76" s="138" t="s">
        <v>89</v>
      </c>
      <c r="Y76" s="138"/>
      <c r="Z76" s="138"/>
      <c r="AA76" s="138" t="s">
        <v>721</v>
      </c>
      <c r="AB76" s="79"/>
      <c r="AC76" s="93" t="s">
        <v>700</v>
      </c>
      <c r="AD76" s="93" t="s">
        <v>93</v>
      </c>
      <c r="AE76" s="93" t="s">
        <v>93</v>
      </c>
      <c r="AF76" s="79" t="s">
        <v>91</v>
      </c>
      <c r="AG76" s="86">
        <v>43448</v>
      </c>
      <c r="AH76" s="138"/>
      <c r="AI76" s="89" t="s">
        <v>357</v>
      </c>
      <c r="AJ76" s="89" t="s">
        <v>92</v>
      </c>
      <c r="AK76" s="138"/>
      <c r="AL76" s="84" t="s">
        <v>82</v>
      </c>
      <c r="AM76" s="79" t="s">
        <v>98</v>
      </c>
      <c r="AN76" s="140"/>
      <c r="AO76" s="129" t="s">
        <v>720</v>
      </c>
      <c r="AP76" s="124"/>
      <c r="AQ76" s="124"/>
      <c r="AR76" s="124"/>
      <c r="AS76" s="124"/>
      <c r="AT76" s="124"/>
    </row>
    <row r="77" spans="1:46" s="130" customFormat="1" ht="13.5">
      <c r="A77" s="84">
        <v>65</v>
      </c>
      <c r="B77" s="138" t="s">
        <v>715</v>
      </c>
      <c r="C77" s="175" t="s">
        <v>498</v>
      </c>
      <c r="D77" s="132"/>
      <c r="E77" s="137" t="s">
        <v>723</v>
      </c>
      <c r="F77" s="137" t="s">
        <v>452</v>
      </c>
      <c r="G77" s="138" t="s">
        <v>83</v>
      </c>
      <c r="H77" s="138"/>
      <c r="I77" s="79"/>
      <c r="J77" s="79" t="s">
        <v>93</v>
      </c>
      <c r="K77" s="82" t="s">
        <v>724</v>
      </c>
      <c r="L77" s="138" t="s">
        <v>84</v>
      </c>
      <c r="M77" s="138" t="s">
        <v>85</v>
      </c>
      <c r="N77" s="79"/>
      <c r="O77" s="138"/>
      <c r="P77" s="141"/>
      <c r="Q77" s="87"/>
      <c r="R77" s="79"/>
      <c r="S77" s="90" t="s">
        <v>95</v>
      </c>
      <c r="T77" s="84"/>
      <c r="U77" s="86"/>
      <c r="V77" s="84"/>
      <c r="W77" s="127" t="s">
        <v>88</v>
      </c>
      <c r="X77" s="138" t="s">
        <v>89</v>
      </c>
      <c r="Y77" s="138"/>
      <c r="Z77" s="138"/>
      <c r="AA77" s="138" t="s">
        <v>725</v>
      </c>
      <c r="AB77" s="79"/>
      <c r="AC77" s="93" t="s">
        <v>700</v>
      </c>
      <c r="AD77" s="93" t="s">
        <v>93</v>
      </c>
      <c r="AE77" s="93" t="s">
        <v>93</v>
      </c>
      <c r="AF77" s="79" t="s">
        <v>91</v>
      </c>
      <c r="AG77" s="86">
        <v>43448</v>
      </c>
      <c r="AH77" s="138"/>
      <c r="AI77" s="89" t="s">
        <v>357</v>
      </c>
      <c r="AJ77" s="89" t="s">
        <v>92</v>
      </c>
      <c r="AK77" s="138"/>
      <c r="AL77" s="84" t="s">
        <v>82</v>
      </c>
      <c r="AM77" s="89" t="s">
        <v>586</v>
      </c>
      <c r="AN77" s="140"/>
      <c r="AO77" s="129" t="s">
        <v>726</v>
      </c>
      <c r="AP77" s="124"/>
      <c r="AQ77" s="124"/>
      <c r="AR77" s="124"/>
      <c r="AS77" s="124"/>
      <c r="AT77" s="124"/>
    </row>
    <row r="78" spans="1:46" s="130" customFormat="1" ht="13.5">
      <c r="A78" s="84">
        <v>66</v>
      </c>
      <c r="B78" s="138" t="s">
        <v>716</v>
      </c>
      <c r="C78" s="175" t="s">
        <v>498</v>
      </c>
      <c r="D78" s="132"/>
      <c r="E78" s="137" t="s">
        <v>729</v>
      </c>
      <c r="F78" s="137" t="s">
        <v>97</v>
      </c>
      <c r="G78" s="138"/>
      <c r="H78" s="138"/>
      <c r="I78" s="79"/>
      <c r="J78" s="79" t="s">
        <v>97</v>
      </c>
      <c r="K78" s="87"/>
      <c r="L78" s="138" t="s">
        <v>84</v>
      </c>
      <c r="M78" s="138" t="s">
        <v>85</v>
      </c>
      <c r="N78" s="79"/>
      <c r="O78" s="138"/>
      <c r="P78" s="141"/>
      <c r="Q78" s="87"/>
      <c r="R78" s="79"/>
      <c r="S78" s="90" t="s">
        <v>95</v>
      </c>
      <c r="T78" s="84"/>
      <c r="U78" s="86"/>
      <c r="V78" s="84"/>
      <c r="W78" s="127" t="s">
        <v>88</v>
      </c>
      <c r="X78" s="138" t="s">
        <v>89</v>
      </c>
      <c r="Y78" s="138"/>
      <c r="Z78" s="138"/>
      <c r="AA78" s="138" t="s">
        <v>728</v>
      </c>
      <c r="AB78" s="79"/>
      <c r="AC78" s="93" t="s">
        <v>700</v>
      </c>
      <c r="AD78" s="93" t="s">
        <v>93</v>
      </c>
      <c r="AE78" s="93" t="s">
        <v>93</v>
      </c>
      <c r="AF78" s="79" t="s">
        <v>91</v>
      </c>
      <c r="AG78" s="86">
        <v>43448</v>
      </c>
      <c r="AH78" s="138"/>
      <c r="AI78" s="89" t="s">
        <v>357</v>
      </c>
      <c r="AJ78" s="89" t="s">
        <v>92</v>
      </c>
      <c r="AK78" s="138"/>
      <c r="AL78" s="84" t="s">
        <v>82</v>
      </c>
      <c r="AM78" s="89" t="s">
        <v>98</v>
      </c>
      <c r="AN78" s="140"/>
      <c r="AO78" s="129" t="s">
        <v>727</v>
      </c>
      <c r="AP78" s="124"/>
      <c r="AQ78" s="124"/>
      <c r="AR78" s="124"/>
      <c r="AS78" s="124"/>
      <c r="AT78" s="124"/>
    </row>
    <row r="79" spans="1:46" s="130" customFormat="1" ht="13.5">
      <c r="A79" s="84">
        <v>67</v>
      </c>
      <c r="B79" s="138" t="s">
        <v>730</v>
      </c>
      <c r="C79" s="175" t="s">
        <v>498</v>
      </c>
      <c r="D79" s="132"/>
      <c r="E79" s="137" t="s">
        <v>735</v>
      </c>
      <c r="F79" s="137" t="s">
        <v>736</v>
      </c>
      <c r="G79" s="138"/>
      <c r="H79" s="138"/>
      <c r="I79" s="79"/>
      <c r="J79" s="79" t="s">
        <v>93</v>
      </c>
      <c r="K79" s="129" t="s">
        <v>737</v>
      </c>
      <c r="L79" s="138" t="s">
        <v>84</v>
      </c>
      <c r="M79" s="138" t="s">
        <v>85</v>
      </c>
      <c r="N79" s="79"/>
      <c r="O79" s="138"/>
      <c r="P79" s="139"/>
      <c r="Q79" s="79"/>
      <c r="R79" s="79"/>
      <c r="S79" s="90" t="s">
        <v>557</v>
      </c>
      <c r="T79" s="84"/>
      <c r="U79" s="86"/>
      <c r="V79" s="84"/>
      <c r="W79" s="127" t="s">
        <v>530</v>
      </c>
      <c r="X79" s="138" t="s">
        <v>416</v>
      </c>
      <c r="Y79" s="138"/>
      <c r="Z79" s="138"/>
      <c r="AA79" s="138" t="s">
        <v>1039</v>
      </c>
      <c r="AB79" s="79"/>
      <c r="AC79" s="93" t="s">
        <v>700</v>
      </c>
      <c r="AD79" s="93" t="s">
        <v>93</v>
      </c>
      <c r="AE79" s="93" t="s">
        <v>93</v>
      </c>
      <c r="AF79" s="79" t="s">
        <v>91</v>
      </c>
      <c r="AG79" s="86">
        <v>43448</v>
      </c>
      <c r="AH79" s="138"/>
      <c r="AI79" s="89" t="s">
        <v>357</v>
      </c>
      <c r="AJ79" s="89" t="s">
        <v>92</v>
      </c>
      <c r="AK79" s="138"/>
      <c r="AL79" s="84" t="s">
        <v>82</v>
      </c>
      <c r="AM79" s="79" t="s">
        <v>586</v>
      </c>
      <c r="AN79" s="140"/>
      <c r="AO79" s="129" t="s">
        <v>738</v>
      </c>
      <c r="AP79" s="124"/>
      <c r="AQ79" s="124"/>
      <c r="AR79" s="124"/>
      <c r="AS79" s="124"/>
      <c r="AT79" s="124"/>
    </row>
    <row r="80" spans="1:46" s="162" customFormat="1" ht="13.5">
      <c r="A80" s="148">
        <v>68</v>
      </c>
      <c r="B80" s="153" t="s">
        <v>731</v>
      </c>
      <c r="C80" s="179" t="s">
        <v>498</v>
      </c>
      <c r="D80" s="151"/>
      <c r="E80" s="152" t="s">
        <v>741</v>
      </c>
      <c r="F80" s="152" t="s">
        <v>452</v>
      </c>
      <c r="G80" s="153"/>
      <c r="H80" s="153"/>
      <c r="I80" s="154"/>
      <c r="J80" s="154" t="s">
        <v>93</v>
      </c>
      <c r="K80" s="201" t="s">
        <v>740</v>
      </c>
      <c r="L80" s="153" t="s">
        <v>84</v>
      </c>
      <c r="M80" s="153" t="s">
        <v>85</v>
      </c>
      <c r="N80" s="154"/>
      <c r="O80" s="153"/>
      <c r="P80" s="163"/>
      <c r="Q80" s="154"/>
      <c r="R80" s="154"/>
      <c r="S80" s="157" t="s">
        <v>557</v>
      </c>
      <c r="T80" s="148"/>
      <c r="U80" s="148"/>
      <c r="V80" s="148"/>
      <c r="W80" s="158" t="s">
        <v>530</v>
      </c>
      <c r="X80" s="153" t="s">
        <v>416</v>
      </c>
      <c r="Y80" s="153"/>
      <c r="Z80" s="153"/>
      <c r="AA80" s="153" t="s">
        <v>1040</v>
      </c>
      <c r="AB80" s="154"/>
      <c r="AC80" s="165" t="s">
        <v>700</v>
      </c>
      <c r="AD80" s="165" t="s">
        <v>93</v>
      </c>
      <c r="AE80" s="165" t="s">
        <v>93</v>
      </c>
      <c r="AF80" s="154" t="s">
        <v>91</v>
      </c>
      <c r="AG80" s="150">
        <v>43448</v>
      </c>
      <c r="AH80" s="153"/>
      <c r="AI80" s="159" t="s">
        <v>357</v>
      </c>
      <c r="AJ80" s="159" t="s">
        <v>92</v>
      </c>
      <c r="AK80" s="153"/>
      <c r="AL80" s="148" t="s">
        <v>82</v>
      </c>
      <c r="AM80" s="154" t="s">
        <v>468</v>
      </c>
      <c r="AN80" s="160"/>
      <c r="AO80" s="161" t="s">
        <v>739</v>
      </c>
      <c r="AP80" s="99"/>
      <c r="AQ80" s="99"/>
      <c r="AR80" s="99"/>
      <c r="AS80" s="99"/>
      <c r="AT80" s="99"/>
    </row>
    <row r="81" spans="1:46" s="130" customFormat="1" ht="13.5">
      <c r="A81" s="84">
        <v>69</v>
      </c>
      <c r="B81" s="138" t="s">
        <v>732</v>
      </c>
      <c r="C81" s="175" t="s">
        <v>498</v>
      </c>
      <c r="D81" s="132"/>
      <c r="E81" s="137" t="s">
        <v>742</v>
      </c>
      <c r="F81" s="137" t="s">
        <v>743</v>
      </c>
      <c r="G81" s="138"/>
      <c r="H81" s="138"/>
      <c r="I81" s="79"/>
      <c r="J81" s="79" t="s">
        <v>93</v>
      </c>
      <c r="K81" s="87"/>
      <c r="L81" s="138" t="s">
        <v>84</v>
      </c>
      <c r="M81" s="138" t="s">
        <v>85</v>
      </c>
      <c r="N81" s="79"/>
      <c r="O81" s="138"/>
      <c r="P81" s="139"/>
      <c r="Q81" s="79"/>
      <c r="R81" s="79"/>
      <c r="S81" s="90" t="s">
        <v>95</v>
      </c>
      <c r="T81" s="84"/>
      <c r="U81" s="86"/>
      <c r="V81" s="84"/>
      <c r="W81" s="127" t="s">
        <v>744</v>
      </c>
      <c r="X81" s="138" t="s">
        <v>413</v>
      </c>
      <c r="Y81" s="138"/>
      <c r="Z81" s="138"/>
      <c r="AA81" s="138" t="s">
        <v>745</v>
      </c>
      <c r="AB81" s="79"/>
      <c r="AC81" s="93" t="s">
        <v>700</v>
      </c>
      <c r="AD81" s="93" t="s">
        <v>93</v>
      </c>
      <c r="AE81" s="93" t="s">
        <v>93</v>
      </c>
      <c r="AF81" s="79" t="s">
        <v>91</v>
      </c>
      <c r="AG81" s="86">
        <v>43448</v>
      </c>
      <c r="AH81" s="138"/>
      <c r="AI81" s="89" t="s">
        <v>357</v>
      </c>
      <c r="AJ81" s="89" t="s">
        <v>92</v>
      </c>
      <c r="AK81" s="138"/>
      <c r="AL81" s="84" t="s">
        <v>82</v>
      </c>
      <c r="AM81" s="79" t="s">
        <v>98</v>
      </c>
      <c r="AN81" s="140"/>
      <c r="AO81" s="129" t="s">
        <v>969</v>
      </c>
      <c r="AP81" s="124"/>
      <c r="AQ81" s="124"/>
      <c r="AR81" s="124"/>
      <c r="AS81" s="124"/>
      <c r="AT81" s="124"/>
    </row>
    <row r="82" spans="1:46" s="130" customFormat="1" ht="13.5">
      <c r="A82" s="84">
        <v>70</v>
      </c>
      <c r="B82" s="138" t="s">
        <v>733</v>
      </c>
      <c r="C82" s="175" t="s">
        <v>498</v>
      </c>
      <c r="D82" s="132"/>
      <c r="E82" s="137" t="s">
        <v>749</v>
      </c>
      <c r="F82" s="137" t="s">
        <v>748</v>
      </c>
      <c r="G82" s="138"/>
      <c r="H82" s="138"/>
      <c r="I82" s="79"/>
      <c r="J82" s="79" t="s">
        <v>93</v>
      </c>
      <c r="K82" s="82" t="s">
        <v>747</v>
      </c>
      <c r="L82" s="138" t="s">
        <v>84</v>
      </c>
      <c r="M82" s="138" t="s">
        <v>85</v>
      </c>
      <c r="N82" s="79"/>
      <c r="O82" s="138"/>
      <c r="P82" s="141"/>
      <c r="Q82" s="87"/>
      <c r="R82" s="79"/>
      <c r="S82" s="90" t="s">
        <v>95</v>
      </c>
      <c r="T82" s="84"/>
      <c r="U82" s="86"/>
      <c r="V82" s="84"/>
      <c r="W82" s="127" t="s">
        <v>88</v>
      </c>
      <c r="X82" s="138" t="s">
        <v>89</v>
      </c>
      <c r="Y82" s="138"/>
      <c r="Z82" s="138"/>
      <c r="AA82" s="138" t="s">
        <v>746</v>
      </c>
      <c r="AB82" s="79"/>
      <c r="AC82" s="93" t="s">
        <v>700</v>
      </c>
      <c r="AD82" s="93" t="s">
        <v>93</v>
      </c>
      <c r="AE82" s="93" t="s">
        <v>93</v>
      </c>
      <c r="AF82" s="79" t="s">
        <v>91</v>
      </c>
      <c r="AG82" s="86">
        <v>43448</v>
      </c>
      <c r="AH82" s="138"/>
      <c r="AI82" s="89" t="s">
        <v>357</v>
      </c>
      <c r="AJ82" s="89" t="s">
        <v>92</v>
      </c>
      <c r="AK82" s="138"/>
      <c r="AL82" s="84" t="s">
        <v>82</v>
      </c>
      <c r="AM82" s="79" t="s">
        <v>98</v>
      </c>
      <c r="AN82" s="140"/>
      <c r="AO82" s="129" t="s">
        <v>970</v>
      </c>
      <c r="AP82" s="124"/>
      <c r="AQ82" s="124"/>
      <c r="AR82" s="124"/>
      <c r="AS82" s="124"/>
      <c r="AT82" s="124"/>
    </row>
    <row r="83" spans="1:46" s="130" customFormat="1" ht="13.5">
      <c r="A83" s="84">
        <v>71</v>
      </c>
      <c r="B83" s="138" t="s">
        <v>734</v>
      </c>
      <c r="C83" s="175" t="s">
        <v>498</v>
      </c>
      <c r="D83" s="132"/>
      <c r="E83" s="137" t="s">
        <v>112</v>
      </c>
      <c r="F83" s="137" t="s">
        <v>750</v>
      </c>
      <c r="G83" s="138"/>
      <c r="H83" s="138"/>
      <c r="I83" s="79"/>
      <c r="J83" s="79" t="s">
        <v>93</v>
      </c>
      <c r="K83" s="82" t="s">
        <v>751</v>
      </c>
      <c r="L83" s="138" t="s">
        <v>84</v>
      </c>
      <c r="M83" s="138" t="s">
        <v>85</v>
      </c>
      <c r="N83" s="79"/>
      <c r="O83" s="138"/>
      <c r="P83" s="139"/>
      <c r="Q83" s="79"/>
      <c r="R83" s="79"/>
      <c r="S83" s="90" t="s">
        <v>108</v>
      </c>
      <c r="T83" s="84"/>
      <c r="U83" s="86"/>
      <c r="V83" s="84"/>
      <c r="W83" s="127" t="s">
        <v>88</v>
      </c>
      <c r="X83" s="138" t="s">
        <v>89</v>
      </c>
      <c r="Y83" s="138"/>
      <c r="Z83" s="138"/>
      <c r="AA83" s="138" t="s">
        <v>752</v>
      </c>
      <c r="AB83" s="79"/>
      <c r="AC83" s="93" t="s">
        <v>700</v>
      </c>
      <c r="AD83" s="93" t="s">
        <v>93</v>
      </c>
      <c r="AE83" s="93" t="s">
        <v>93</v>
      </c>
      <c r="AF83" s="79" t="s">
        <v>91</v>
      </c>
      <c r="AG83" s="86">
        <v>43448</v>
      </c>
      <c r="AH83" s="138"/>
      <c r="AI83" s="89" t="s">
        <v>357</v>
      </c>
      <c r="AJ83" s="89" t="s">
        <v>92</v>
      </c>
      <c r="AK83" s="138"/>
      <c r="AL83" s="84" t="s">
        <v>82</v>
      </c>
      <c r="AM83" s="79" t="s">
        <v>98</v>
      </c>
      <c r="AN83" s="140"/>
      <c r="AO83" s="129" t="s">
        <v>753</v>
      </c>
      <c r="AP83" s="124"/>
      <c r="AQ83" s="124"/>
      <c r="AR83" s="124"/>
      <c r="AS83" s="124"/>
      <c r="AT83" s="124"/>
    </row>
    <row r="84" spans="1:46" s="130" customFormat="1" ht="13.5">
      <c r="A84" s="84">
        <v>72</v>
      </c>
      <c r="B84" s="138" t="s">
        <v>760</v>
      </c>
      <c r="C84" s="175" t="s">
        <v>498</v>
      </c>
      <c r="D84" s="132"/>
      <c r="E84" s="137" t="s">
        <v>759</v>
      </c>
      <c r="F84" s="137" t="s">
        <v>758</v>
      </c>
      <c r="G84" s="138"/>
      <c r="H84" s="138"/>
      <c r="I84" s="79"/>
      <c r="J84" s="79" t="s">
        <v>93</v>
      </c>
      <c r="K84" s="82" t="s">
        <v>757</v>
      </c>
      <c r="L84" s="138" t="s">
        <v>84</v>
      </c>
      <c r="M84" s="138" t="s">
        <v>85</v>
      </c>
      <c r="N84" s="79"/>
      <c r="O84" s="138"/>
      <c r="P84" s="141"/>
      <c r="Q84" s="87"/>
      <c r="R84" s="79"/>
      <c r="S84" s="90" t="s">
        <v>95</v>
      </c>
      <c r="T84" s="84"/>
      <c r="U84" s="86"/>
      <c r="V84" s="84"/>
      <c r="W84" s="127" t="s">
        <v>404</v>
      </c>
      <c r="X84" s="138" t="s">
        <v>465</v>
      </c>
      <c r="Y84" s="138"/>
      <c r="Z84" s="138"/>
      <c r="AA84" s="138" t="s">
        <v>756</v>
      </c>
      <c r="AB84" s="79"/>
      <c r="AC84" s="93" t="s">
        <v>700</v>
      </c>
      <c r="AD84" s="93" t="s">
        <v>93</v>
      </c>
      <c r="AE84" s="93" t="s">
        <v>93</v>
      </c>
      <c r="AF84" s="79" t="s">
        <v>91</v>
      </c>
      <c r="AG84" s="86">
        <v>43448</v>
      </c>
      <c r="AH84" s="138"/>
      <c r="AI84" s="89" t="s">
        <v>357</v>
      </c>
      <c r="AJ84" s="89" t="s">
        <v>92</v>
      </c>
      <c r="AK84" s="138"/>
      <c r="AL84" s="84" t="s">
        <v>82</v>
      </c>
      <c r="AM84" s="79" t="s">
        <v>755</v>
      </c>
      <c r="AN84" s="140"/>
      <c r="AO84" s="129" t="s">
        <v>754</v>
      </c>
      <c r="AP84" s="124"/>
      <c r="AQ84" s="124"/>
      <c r="AR84" s="124"/>
      <c r="AS84" s="124"/>
      <c r="AT84" s="124"/>
    </row>
    <row r="85" spans="1:46" s="130" customFormat="1" ht="13.5">
      <c r="A85" s="84">
        <v>73</v>
      </c>
      <c r="B85" s="138" t="s">
        <v>761</v>
      </c>
      <c r="C85" s="175" t="s">
        <v>498</v>
      </c>
      <c r="D85" s="132"/>
      <c r="E85" s="137" t="s">
        <v>763</v>
      </c>
      <c r="F85" s="137" t="s">
        <v>764</v>
      </c>
      <c r="G85" s="138"/>
      <c r="H85" s="138"/>
      <c r="I85" s="79"/>
      <c r="J85" s="79" t="s">
        <v>93</v>
      </c>
      <c r="K85" s="82" t="s">
        <v>765</v>
      </c>
      <c r="L85" s="138" t="s">
        <v>84</v>
      </c>
      <c r="M85" s="138" t="s">
        <v>85</v>
      </c>
      <c r="N85" s="79"/>
      <c r="O85" s="138"/>
      <c r="P85" s="141"/>
      <c r="Q85" s="87"/>
      <c r="R85" s="79"/>
      <c r="S85" s="90" t="s">
        <v>95</v>
      </c>
      <c r="T85" s="84"/>
      <c r="U85" s="86"/>
      <c r="V85" s="84"/>
      <c r="W85" s="127" t="s">
        <v>411</v>
      </c>
      <c r="X85" s="138" t="s">
        <v>465</v>
      </c>
      <c r="Y85" s="138"/>
      <c r="Z85" s="138"/>
      <c r="AA85" s="138" t="s">
        <v>766</v>
      </c>
      <c r="AB85" s="79"/>
      <c r="AC85" s="93" t="s">
        <v>700</v>
      </c>
      <c r="AD85" s="93" t="s">
        <v>93</v>
      </c>
      <c r="AE85" s="93" t="s">
        <v>93</v>
      </c>
      <c r="AF85" s="79" t="s">
        <v>91</v>
      </c>
      <c r="AG85" s="86">
        <v>43448</v>
      </c>
      <c r="AH85" s="138"/>
      <c r="AI85" s="89" t="s">
        <v>357</v>
      </c>
      <c r="AJ85" s="89" t="s">
        <v>92</v>
      </c>
      <c r="AK85" s="138"/>
      <c r="AL85" s="84" t="s">
        <v>82</v>
      </c>
      <c r="AM85" s="89" t="s">
        <v>98</v>
      </c>
      <c r="AN85" s="140"/>
      <c r="AO85" s="129" t="s">
        <v>767</v>
      </c>
      <c r="AP85" s="124"/>
      <c r="AQ85" s="124"/>
      <c r="AR85" s="124"/>
      <c r="AS85" s="124"/>
      <c r="AT85" s="124"/>
    </row>
    <row r="86" spans="1:46" s="130" customFormat="1" ht="13.5">
      <c r="A86" s="84">
        <v>74</v>
      </c>
      <c r="B86" s="138" t="s">
        <v>762</v>
      </c>
      <c r="C86" s="175" t="s">
        <v>498</v>
      </c>
      <c r="D86" s="132"/>
      <c r="E86" s="137" t="s">
        <v>771</v>
      </c>
      <c r="F86" s="137" t="s">
        <v>93</v>
      </c>
      <c r="G86" s="138"/>
      <c r="H86" s="138"/>
      <c r="I86" s="79"/>
      <c r="J86" s="79" t="s">
        <v>93</v>
      </c>
      <c r="K86" s="87"/>
      <c r="L86" s="138" t="s">
        <v>84</v>
      </c>
      <c r="M86" s="138" t="s">
        <v>85</v>
      </c>
      <c r="N86" s="79"/>
      <c r="O86" s="138"/>
      <c r="P86" s="139"/>
      <c r="Q86" s="79"/>
      <c r="R86" s="79"/>
      <c r="S86" s="90" t="s">
        <v>95</v>
      </c>
      <c r="T86" s="84"/>
      <c r="U86" s="86"/>
      <c r="V86" s="84"/>
      <c r="W86" s="127" t="s">
        <v>404</v>
      </c>
      <c r="X86" s="138" t="s">
        <v>770</v>
      </c>
      <c r="Y86" s="138"/>
      <c r="Z86" s="138"/>
      <c r="AA86" s="138" t="s">
        <v>769</v>
      </c>
      <c r="AB86" s="79"/>
      <c r="AC86" s="93" t="s">
        <v>700</v>
      </c>
      <c r="AD86" s="93" t="s">
        <v>93</v>
      </c>
      <c r="AE86" s="93" t="s">
        <v>93</v>
      </c>
      <c r="AF86" s="79" t="s">
        <v>91</v>
      </c>
      <c r="AG86" s="86">
        <v>43448</v>
      </c>
      <c r="AH86" s="138"/>
      <c r="AI86" s="89" t="s">
        <v>357</v>
      </c>
      <c r="AJ86" s="89" t="s">
        <v>92</v>
      </c>
      <c r="AK86" s="138"/>
      <c r="AL86" s="84" t="s">
        <v>82</v>
      </c>
      <c r="AM86" s="79" t="s">
        <v>98</v>
      </c>
      <c r="AN86" s="140"/>
      <c r="AO86" s="129" t="s">
        <v>768</v>
      </c>
      <c r="AP86" s="124"/>
      <c r="AQ86" s="124"/>
      <c r="AR86" s="124"/>
      <c r="AS86" s="124"/>
      <c r="AT86" s="124"/>
    </row>
    <row r="87" spans="1:46" s="130" customFormat="1" ht="13.5">
      <c r="A87" s="84">
        <v>75</v>
      </c>
      <c r="B87" s="138" t="s">
        <v>772</v>
      </c>
      <c r="C87" s="175" t="s">
        <v>498</v>
      </c>
      <c r="D87" s="132"/>
      <c r="E87" s="137" t="s">
        <v>777</v>
      </c>
      <c r="F87" s="137" t="s">
        <v>778</v>
      </c>
      <c r="G87" s="138"/>
      <c r="H87" s="138"/>
      <c r="I87" s="79"/>
      <c r="J87" s="79" t="s">
        <v>93</v>
      </c>
      <c r="K87" s="82" t="s">
        <v>779</v>
      </c>
      <c r="L87" s="138" t="s">
        <v>84</v>
      </c>
      <c r="M87" s="138" t="s">
        <v>85</v>
      </c>
      <c r="N87" s="79"/>
      <c r="O87" s="138"/>
      <c r="P87" s="139"/>
      <c r="Q87" s="79"/>
      <c r="R87" s="79"/>
      <c r="S87" s="90" t="s">
        <v>87</v>
      </c>
      <c r="T87" s="84"/>
      <c r="U87" s="86"/>
      <c r="V87" s="84"/>
      <c r="W87" s="127" t="s">
        <v>88</v>
      </c>
      <c r="X87" s="138" t="s">
        <v>89</v>
      </c>
      <c r="Y87" s="138"/>
      <c r="Z87" s="138"/>
      <c r="AA87" s="138" t="s">
        <v>780</v>
      </c>
      <c r="AB87" s="79"/>
      <c r="AC87" s="93" t="s">
        <v>700</v>
      </c>
      <c r="AD87" s="93" t="s">
        <v>93</v>
      </c>
      <c r="AE87" s="93" t="s">
        <v>93</v>
      </c>
      <c r="AF87" s="79" t="s">
        <v>91</v>
      </c>
      <c r="AG87" s="86">
        <v>43448</v>
      </c>
      <c r="AH87" s="138"/>
      <c r="AI87" s="89" t="s">
        <v>357</v>
      </c>
      <c r="AJ87" s="89" t="s">
        <v>92</v>
      </c>
      <c r="AK87" s="138"/>
      <c r="AL87" s="84" t="s">
        <v>82</v>
      </c>
      <c r="AM87" s="79" t="s">
        <v>586</v>
      </c>
      <c r="AN87" s="140"/>
      <c r="AO87" s="129" t="s">
        <v>781</v>
      </c>
      <c r="AP87" s="124"/>
      <c r="AQ87" s="124"/>
      <c r="AR87" s="124"/>
      <c r="AS87" s="124"/>
      <c r="AT87" s="124"/>
    </row>
    <row r="88" spans="1:46" s="130" customFormat="1" ht="13.5">
      <c r="A88" s="84">
        <v>76</v>
      </c>
      <c r="B88" s="138" t="s">
        <v>773</v>
      </c>
      <c r="C88" s="175" t="s">
        <v>498</v>
      </c>
      <c r="D88" s="132"/>
      <c r="E88" s="137" t="s">
        <v>784</v>
      </c>
      <c r="F88" s="137" t="s">
        <v>97</v>
      </c>
      <c r="G88" s="138"/>
      <c r="H88" s="138"/>
      <c r="I88" s="79"/>
      <c r="J88" s="79" t="s">
        <v>97</v>
      </c>
      <c r="K88" s="82" t="s">
        <v>785</v>
      </c>
      <c r="L88" s="138" t="s">
        <v>84</v>
      </c>
      <c r="M88" s="138" t="s">
        <v>85</v>
      </c>
      <c r="N88" s="79"/>
      <c r="O88" s="138"/>
      <c r="P88" s="139"/>
      <c r="Q88" s="79"/>
      <c r="R88" s="79"/>
      <c r="S88" s="90" t="s">
        <v>95</v>
      </c>
      <c r="T88" s="84"/>
      <c r="U88" s="86"/>
      <c r="V88" s="84"/>
      <c r="W88" s="127" t="s">
        <v>411</v>
      </c>
      <c r="X88" s="138" t="s">
        <v>413</v>
      </c>
      <c r="Y88" s="138"/>
      <c r="Z88" s="138"/>
      <c r="AA88" s="138" t="s">
        <v>783</v>
      </c>
      <c r="AB88" s="79"/>
      <c r="AC88" s="93" t="s">
        <v>700</v>
      </c>
      <c r="AD88" s="93" t="s">
        <v>93</v>
      </c>
      <c r="AE88" s="93" t="s">
        <v>93</v>
      </c>
      <c r="AF88" s="79" t="s">
        <v>91</v>
      </c>
      <c r="AG88" s="86">
        <v>43448</v>
      </c>
      <c r="AH88" s="138"/>
      <c r="AI88" s="89" t="s">
        <v>357</v>
      </c>
      <c r="AJ88" s="89" t="s">
        <v>92</v>
      </c>
      <c r="AK88" s="138"/>
      <c r="AL88" s="84" t="s">
        <v>82</v>
      </c>
      <c r="AM88" s="84" t="s">
        <v>98</v>
      </c>
      <c r="AN88" s="140"/>
      <c r="AO88" s="129" t="s">
        <v>782</v>
      </c>
      <c r="AP88" s="124"/>
      <c r="AQ88" s="124"/>
      <c r="AR88" s="124"/>
      <c r="AS88" s="124"/>
      <c r="AT88" s="124"/>
    </row>
    <row r="89" spans="1:46" s="130" customFormat="1" ht="13.5">
      <c r="A89" s="84">
        <v>77</v>
      </c>
      <c r="B89" s="138" t="s">
        <v>774</v>
      </c>
      <c r="C89" s="175" t="s">
        <v>498</v>
      </c>
      <c r="D89" s="132"/>
      <c r="E89" s="137" t="s">
        <v>786</v>
      </c>
      <c r="F89" s="137" t="s">
        <v>787</v>
      </c>
      <c r="G89" s="138"/>
      <c r="H89" s="138"/>
      <c r="I89" s="79"/>
      <c r="J89" s="79" t="s">
        <v>97</v>
      </c>
      <c r="K89" s="87"/>
      <c r="L89" s="138" t="s">
        <v>84</v>
      </c>
      <c r="M89" s="138" t="s">
        <v>85</v>
      </c>
      <c r="N89" s="79"/>
      <c r="O89" s="138"/>
      <c r="P89" s="139"/>
      <c r="Q89" s="79"/>
      <c r="R89" s="79"/>
      <c r="S89" s="90" t="s">
        <v>95</v>
      </c>
      <c r="T89" s="84"/>
      <c r="U89" s="86"/>
      <c r="V89" s="84"/>
      <c r="W89" s="127" t="s">
        <v>404</v>
      </c>
      <c r="X89" s="138" t="s">
        <v>465</v>
      </c>
      <c r="Y89" s="138"/>
      <c r="Z89" s="138"/>
      <c r="AA89" s="138" t="s">
        <v>788</v>
      </c>
      <c r="AB89" s="79"/>
      <c r="AC89" s="93" t="s">
        <v>700</v>
      </c>
      <c r="AD89" s="93" t="s">
        <v>93</v>
      </c>
      <c r="AE89" s="93" t="s">
        <v>93</v>
      </c>
      <c r="AF89" s="79" t="s">
        <v>91</v>
      </c>
      <c r="AG89" s="86">
        <v>43448</v>
      </c>
      <c r="AH89" s="138"/>
      <c r="AI89" s="89" t="s">
        <v>357</v>
      </c>
      <c r="AJ89" s="89" t="s">
        <v>92</v>
      </c>
      <c r="AK89" s="138"/>
      <c r="AL89" s="84" t="s">
        <v>82</v>
      </c>
      <c r="AM89" s="84" t="s">
        <v>98</v>
      </c>
      <c r="AN89" s="140"/>
      <c r="AO89" s="129" t="s">
        <v>789</v>
      </c>
      <c r="AP89" s="124"/>
      <c r="AQ89" s="124"/>
      <c r="AR89" s="124"/>
      <c r="AS89" s="124"/>
      <c r="AT89" s="124"/>
    </row>
    <row r="90" spans="1:46" s="130" customFormat="1" ht="13.5">
      <c r="A90" s="84">
        <v>78</v>
      </c>
      <c r="B90" s="138" t="s">
        <v>775</v>
      </c>
      <c r="C90" s="175" t="s">
        <v>498</v>
      </c>
      <c r="D90" s="132"/>
      <c r="E90" s="137" t="s">
        <v>792</v>
      </c>
      <c r="F90" s="137" t="s">
        <v>381</v>
      </c>
      <c r="G90" s="138"/>
      <c r="H90" s="138"/>
      <c r="I90" s="79"/>
      <c r="J90" s="79" t="s">
        <v>93</v>
      </c>
      <c r="K90" s="87"/>
      <c r="L90" s="138" t="s">
        <v>84</v>
      </c>
      <c r="M90" s="138" t="s">
        <v>85</v>
      </c>
      <c r="N90" s="79"/>
      <c r="O90" s="138"/>
      <c r="P90" s="141"/>
      <c r="Q90" s="87"/>
      <c r="R90" s="79"/>
      <c r="S90" s="90" t="s">
        <v>95</v>
      </c>
      <c r="T90" s="84"/>
      <c r="U90" s="84"/>
      <c r="V90" s="84"/>
      <c r="W90" s="127" t="s">
        <v>744</v>
      </c>
      <c r="X90" s="138" t="s">
        <v>416</v>
      </c>
      <c r="Y90" s="138"/>
      <c r="Z90" s="138"/>
      <c r="AA90" s="138" t="s">
        <v>791</v>
      </c>
      <c r="AB90" s="79"/>
      <c r="AC90" s="93" t="s">
        <v>700</v>
      </c>
      <c r="AD90" s="93" t="s">
        <v>93</v>
      </c>
      <c r="AE90" s="93" t="s">
        <v>93</v>
      </c>
      <c r="AF90" s="79" t="s">
        <v>91</v>
      </c>
      <c r="AG90" s="86">
        <v>43448</v>
      </c>
      <c r="AH90" s="138"/>
      <c r="AI90" s="89" t="s">
        <v>357</v>
      </c>
      <c r="AJ90" s="89" t="s">
        <v>92</v>
      </c>
      <c r="AK90" s="138"/>
      <c r="AL90" s="84" t="s">
        <v>82</v>
      </c>
      <c r="AM90" s="84" t="s">
        <v>98</v>
      </c>
      <c r="AN90" s="140"/>
      <c r="AO90" s="129" t="s">
        <v>790</v>
      </c>
      <c r="AP90" s="124"/>
      <c r="AQ90" s="124"/>
      <c r="AR90" s="124"/>
      <c r="AS90" s="124"/>
      <c r="AT90" s="124"/>
    </row>
    <row r="91" spans="1:46" s="130" customFormat="1" ht="13.5">
      <c r="A91" s="84">
        <v>79</v>
      </c>
      <c r="B91" s="138" t="s">
        <v>776</v>
      </c>
      <c r="C91" s="175" t="s">
        <v>498</v>
      </c>
      <c r="D91" s="132"/>
      <c r="E91" s="137" t="s">
        <v>793</v>
      </c>
      <c r="F91" s="137" t="s">
        <v>381</v>
      </c>
      <c r="G91" s="138"/>
      <c r="H91" s="138"/>
      <c r="I91" s="79"/>
      <c r="J91" s="79" t="s">
        <v>93</v>
      </c>
      <c r="K91" s="87"/>
      <c r="L91" s="138" t="s">
        <v>84</v>
      </c>
      <c r="M91" s="138" t="s">
        <v>104</v>
      </c>
      <c r="N91" s="79"/>
      <c r="O91" s="138"/>
      <c r="P91" s="139"/>
      <c r="Q91" s="79"/>
      <c r="R91" s="79"/>
      <c r="S91" s="90" t="s">
        <v>87</v>
      </c>
      <c r="T91" s="84"/>
      <c r="U91" s="86"/>
      <c r="V91" s="84"/>
      <c r="W91" s="127" t="s">
        <v>88</v>
      </c>
      <c r="X91" s="138" t="s">
        <v>89</v>
      </c>
      <c r="Y91" s="138"/>
      <c r="Z91" s="138"/>
      <c r="AA91" s="138" t="s">
        <v>794</v>
      </c>
      <c r="AB91" s="79"/>
      <c r="AC91" s="93" t="s">
        <v>700</v>
      </c>
      <c r="AD91" s="93" t="s">
        <v>93</v>
      </c>
      <c r="AE91" s="93" t="s">
        <v>93</v>
      </c>
      <c r="AF91" s="79" t="s">
        <v>91</v>
      </c>
      <c r="AG91" s="86">
        <v>43448</v>
      </c>
      <c r="AH91" s="138"/>
      <c r="AI91" s="89" t="s">
        <v>357</v>
      </c>
      <c r="AJ91" s="89" t="s">
        <v>92</v>
      </c>
      <c r="AK91" s="138"/>
      <c r="AL91" s="84" t="s">
        <v>82</v>
      </c>
      <c r="AM91" s="84" t="s">
        <v>98</v>
      </c>
      <c r="AN91" s="140"/>
      <c r="AO91" s="129" t="s">
        <v>795</v>
      </c>
      <c r="AP91" s="124"/>
      <c r="AQ91" s="124"/>
      <c r="AR91" s="124"/>
      <c r="AS91" s="124"/>
      <c r="AT91" s="124"/>
    </row>
    <row r="92" spans="1:46" s="130" customFormat="1" ht="13.5">
      <c r="A92" s="84">
        <v>80</v>
      </c>
      <c r="B92" s="138" t="s">
        <v>796</v>
      </c>
      <c r="C92" s="175" t="s">
        <v>498</v>
      </c>
      <c r="D92" s="132"/>
      <c r="E92" s="137" t="s">
        <v>805</v>
      </c>
      <c r="F92" s="137" t="s">
        <v>489</v>
      </c>
      <c r="G92" s="138"/>
      <c r="H92" s="136" t="s">
        <v>806</v>
      </c>
      <c r="I92" s="79"/>
      <c r="J92" s="79" t="s">
        <v>93</v>
      </c>
      <c r="K92" s="87"/>
      <c r="L92" s="138" t="s">
        <v>84</v>
      </c>
      <c r="M92" s="138" t="s">
        <v>85</v>
      </c>
      <c r="N92" s="79"/>
      <c r="O92" s="138"/>
      <c r="P92" s="141"/>
      <c r="Q92" s="87"/>
      <c r="R92" s="79"/>
      <c r="S92" s="90" t="s">
        <v>108</v>
      </c>
      <c r="T92" s="84"/>
      <c r="U92" s="86"/>
      <c r="V92" s="84"/>
      <c r="W92" s="127" t="s">
        <v>88</v>
      </c>
      <c r="X92" s="138" t="s">
        <v>413</v>
      </c>
      <c r="Y92" s="138"/>
      <c r="Z92" s="138"/>
      <c r="AA92" s="138" t="s">
        <v>807</v>
      </c>
      <c r="AB92" s="79"/>
      <c r="AC92" s="93" t="s">
        <v>700</v>
      </c>
      <c r="AD92" s="93" t="s">
        <v>93</v>
      </c>
      <c r="AE92" s="93" t="s">
        <v>93</v>
      </c>
      <c r="AF92" s="79" t="s">
        <v>91</v>
      </c>
      <c r="AG92" s="86">
        <v>43448</v>
      </c>
      <c r="AH92" s="138"/>
      <c r="AI92" s="89" t="s">
        <v>361</v>
      </c>
      <c r="AJ92" s="89" t="s">
        <v>116</v>
      </c>
      <c r="AK92" s="138"/>
      <c r="AL92" s="84" t="s">
        <v>82</v>
      </c>
      <c r="AM92" s="79" t="s">
        <v>586</v>
      </c>
      <c r="AN92" s="140"/>
      <c r="AO92" s="129" t="s">
        <v>808</v>
      </c>
      <c r="AP92" s="124"/>
      <c r="AQ92" s="124"/>
      <c r="AR92" s="124"/>
      <c r="AS92" s="124"/>
      <c r="AT92" s="124"/>
    </row>
    <row r="93" spans="1:46" s="130" customFormat="1" ht="13.5">
      <c r="A93" s="84">
        <v>81</v>
      </c>
      <c r="B93" s="138" t="s">
        <v>797</v>
      </c>
      <c r="C93" s="175" t="s">
        <v>498</v>
      </c>
      <c r="D93" s="132"/>
      <c r="E93" s="137" t="s">
        <v>477</v>
      </c>
      <c r="F93" s="137" t="s">
        <v>813</v>
      </c>
      <c r="G93" s="138"/>
      <c r="H93" s="138"/>
      <c r="I93" s="79"/>
      <c r="J93" s="79" t="s">
        <v>97</v>
      </c>
      <c r="K93" s="87"/>
      <c r="L93" s="138" t="s">
        <v>84</v>
      </c>
      <c r="M93" s="138" t="s">
        <v>85</v>
      </c>
      <c r="N93" s="79"/>
      <c r="O93" s="138"/>
      <c r="P93" s="141"/>
      <c r="Q93" s="87"/>
      <c r="R93" s="79"/>
      <c r="S93" s="90" t="s">
        <v>95</v>
      </c>
      <c r="T93" s="84"/>
      <c r="U93" s="86"/>
      <c r="V93" s="84"/>
      <c r="W93" s="127" t="s">
        <v>88</v>
      </c>
      <c r="X93" s="138" t="s">
        <v>89</v>
      </c>
      <c r="Y93" s="138"/>
      <c r="Z93" s="138"/>
      <c r="AA93" s="138" t="s">
        <v>814</v>
      </c>
      <c r="AB93" s="79"/>
      <c r="AC93" s="93" t="s">
        <v>700</v>
      </c>
      <c r="AD93" s="93" t="s">
        <v>93</v>
      </c>
      <c r="AE93" s="93" t="s">
        <v>93</v>
      </c>
      <c r="AF93" s="79" t="s">
        <v>91</v>
      </c>
      <c r="AG93" s="86">
        <v>43448</v>
      </c>
      <c r="AH93" s="138"/>
      <c r="AI93" s="89" t="s">
        <v>361</v>
      </c>
      <c r="AJ93" s="89" t="s">
        <v>116</v>
      </c>
      <c r="AK93" s="138"/>
      <c r="AL93" s="84" t="s">
        <v>82</v>
      </c>
      <c r="AM93" s="79" t="s">
        <v>468</v>
      </c>
      <c r="AN93" s="140"/>
      <c r="AO93" s="129" t="s">
        <v>809</v>
      </c>
      <c r="AP93" s="124"/>
      <c r="AQ93" s="124"/>
      <c r="AR93" s="124"/>
      <c r="AS93" s="124"/>
      <c r="AT93" s="124"/>
    </row>
    <row r="94" spans="1:46" s="130" customFormat="1" ht="13.5">
      <c r="A94" s="84">
        <v>82</v>
      </c>
      <c r="B94" s="138" t="s">
        <v>798</v>
      </c>
      <c r="C94" s="175" t="s">
        <v>498</v>
      </c>
      <c r="D94" s="132"/>
      <c r="E94" s="137" t="s">
        <v>812</v>
      </c>
      <c r="F94" s="137" t="s">
        <v>811</v>
      </c>
      <c r="G94" s="138"/>
      <c r="H94" s="138"/>
      <c r="I94" s="79"/>
      <c r="J94" s="79" t="s">
        <v>93</v>
      </c>
      <c r="K94" s="87"/>
      <c r="L94" s="138" t="s">
        <v>84</v>
      </c>
      <c r="M94" s="138" t="s">
        <v>85</v>
      </c>
      <c r="N94" s="79"/>
      <c r="O94" s="138"/>
      <c r="P94" s="141"/>
      <c r="Q94" s="87"/>
      <c r="R94" s="79"/>
      <c r="S94" s="90" t="s">
        <v>87</v>
      </c>
      <c r="T94" s="84"/>
      <c r="U94" s="86"/>
      <c r="V94" s="84"/>
      <c r="W94" s="127" t="s">
        <v>88</v>
      </c>
      <c r="X94" s="138" t="s">
        <v>89</v>
      </c>
      <c r="Y94" s="138"/>
      <c r="Z94" s="138"/>
      <c r="AA94" s="138" t="s">
        <v>810</v>
      </c>
      <c r="AB94" s="79"/>
      <c r="AC94" s="93" t="s">
        <v>700</v>
      </c>
      <c r="AD94" s="93" t="s">
        <v>93</v>
      </c>
      <c r="AE94" s="93" t="s">
        <v>93</v>
      </c>
      <c r="AF94" s="79" t="s">
        <v>91</v>
      </c>
      <c r="AG94" s="86">
        <v>43448</v>
      </c>
      <c r="AH94" s="138"/>
      <c r="AI94" s="89" t="s">
        <v>361</v>
      </c>
      <c r="AJ94" s="89" t="s">
        <v>116</v>
      </c>
      <c r="AK94" s="138"/>
      <c r="AL94" s="84" t="s">
        <v>82</v>
      </c>
      <c r="AM94" s="89" t="s">
        <v>586</v>
      </c>
      <c r="AN94" s="140"/>
      <c r="AO94" s="129"/>
      <c r="AP94" s="124"/>
      <c r="AQ94" s="124"/>
      <c r="AR94" s="124"/>
      <c r="AS94" s="124"/>
      <c r="AT94" s="124"/>
    </row>
    <row r="95" spans="1:46" s="130" customFormat="1" ht="13.5">
      <c r="A95" s="84">
        <v>83</v>
      </c>
      <c r="B95" s="138" t="s">
        <v>799</v>
      </c>
      <c r="C95" s="175" t="s">
        <v>498</v>
      </c>
      <c r="D95" s="132"/>
      <c r="E95" s="137" t="s">
        <v>817</v>
      </c>
      <c r="F95" s="137" t="s">
        <v>816</v>
      </c>
      <c r="G95" s="138"/>
      <c r="H95" s="138"/>
      <c r="I95" s="79"/>
      <c r="J95" s="79" t="s">
        <v>102</v>
      </c>
      <c r="K95" s="87"/>
      <c r="L95" s="138" t="s">
        <v>84</v>
      </c>
      <c r="M95" s="138" t="s">
        <v>85</v>
      </c>
      <c r="N95" s="79"/>
      <c r="O95" s="138"/>
      <c r="P95" s="139"/>
      <c r="Q95" s="79"/>
      <c r="R95" s="79"/>
      <c r="S95" s="90" t="s">
        <v>474</v>
      </c>
      <c r="T95" s="84"/>
      <c r="U95" s="86"/>
      <c r="V95" s="84"/>
      <c r="W95" s="127" t="s">
        <v>404</v>
      </c>
      <c r="X95" s="138" t="s">
        <v>465</v>
      </c>
      <c r="Y95" s="138"/>
      <c r="Z95" s="138"/>
      <c r="AA95" s="138" t="s">
        <v>815</v>
      </c>
      <c r="AB95" s="79"/>
      <c r="AC95" s="93" t="s">
        <v>700</v>
      </c>
      <c r="AD95" s="93" t="s">
        <v>93</v>
      </c>
      <c r="AE95" s="93" t="s">
        <v>93</v>
      </c>
      <c r="AF95" s="79" t="s">
        <v>91</v>
      </c>
      <c r="AG95" s="86">
        <v>43448</v>
      </c>
      <c r="AH95" s="138"/>
      <c r="AI95" s="89" t="s">
        <v>361</v>
      </c>
      <c r="AJ95" s="89" t="s">
        <v>116</v>
      </c>
      <c r="AK95" s="138"/>
      <c r="AL95" s="84" t="s">
        <v>82</v>
      </c>
      <c r="AM95" s="89" t="s">
        <v>586</v>
      </c>
      <c r="AN95" s="140"/>
      <c r="AO95" s="129"/>
      <c r="AP95" s="124"/>
      <c r="AQ95" s="124"/>
      <c r="AR95" s="124"/>
      <c r="AS95" s="124"/>
      <c r="AT95" s="124"/>
    </row>
    <row r="96" spans="1:46" s="130" customFormat="1" ht="13.5">
      <c r="A96" s="84">
        <v>84</v>
      </c>
      <c r="B96" s="138" t="s">
        <v>800</v>
      </c>
      <c r="C96" s="175" t="s">
        <v>498</v>
      </c>
      <c r="D96" s="132"/>
      <c r="E96" s="137" t="s">
        <v>818</v>
      </c>
      <c r="F96" s="137" t="s">
        <v>93</v>
      </c>
      <c r="G96" s="138"/>
      <c r="H96" s="138"/>
      <c r="I96" s="79"/>
      <c r="J96" s="79" t="s">
        <v>93</v>
      </c>
      <c r="K96" s="87"/>
      <c r="L96" s="138" t="s">
        <v>84</v>
      </c>
      <c r="M96" s="138" t="s">
        <v>85</v>
      </c>
      <c r="N96" s="79"/>
      <c r="O96" s="138"/>
      <c r="P96" s="139"/>
      <c r="Q96" s="79"/>
      <c r="R96" s="79"/>
      <c r="S96" s="90" t="s">
        <v>95</v>
      </c>
      <c r="T96" s="84"/>
      <c r="U96" s="86"/>
      <c r="V96" s="84"/>
      <c r="W96" s="127" t="s">
        <v>88</v>
      </c>
      <c r="X96" s="138" t="s">
        <v>89</v>
      </c>
      <c r="Y96" s="138"/>
      <c r="Z96" s="138"/>
      <c r="AA96" s="138" t="s">
        <v>819</v>
      </c>
      <c r="AB96" s="79"/>
      <c r="AC96" s="93" t="s">
        <v>700</v>
      </c>
      <c r="AD96" s="93" t="s">
        <v>93</v>
      </c>
      <c r="AE96" s="93" t="s">
        <v>93</v>
      </c>
      <c r="AF96" s="79" t="s">
        <v>91</v>
      </c>
      <c r="AG96" s="86">
        <v>43448</v>
      </c>
      <c r="AH96" s="138"/>
      <c r="AI96" s="138" t="s">
        <v>357</v>
      </c>
      <c r="AJ96" s="138" t="s">
        <v>92</v>
      </c>
      <c r="AK96" s="138"/>
      <c r="AL96" s="84" t="s">
        <v>82</v>
      </c>
      <c r="AM96" s="89" t="s">
        <v>98</v>
      </c>
      <c r="AN96" s="140"/>
      <c r="AO96" s="129"/>
      <c r="AP96" s="124"/>
      <c r="AQ96" s="124"/>
      <c r="AR96" s="124"/>
      <c r="AS96" s="124"/>
      <c r="AT96" s="124"/>
    </row>
    <row r="97" spans="1:46" s="130" customFormat="1" ht="13.5">
      <c r="A97" s="84">
        <v>85</v>
      </c>
      <c r="B97" s="138" t="s">
        <v>801</v>
      </c>
      <c r="C97" s="175" t="s">
        <v>498</v>
      </c>
      <c r="D97" s="132"/>
      <c r="E97" s="137" t="s">
        <v>822</v>
      </c>
      <c r="F97" s="137" t="s">
        <v>821</v>
      </c>
      <c r="G97" s="138"/>
      <c r="H97" s="138"/>
      <c r="I97" s="79"/>
      <c r="J97" s="79" t="s">
        <v>93</v>
      </c>
      <c r="K97" s="87"/>
      <c r="L97" s="138" t="s">
        <v>84</v>
      </c>
      <c r="M97" s="138" t="s">
        <v>85</v>
      </c>
      <c r="N97" s="79"/>
      <c r="O97" s="138"/>
      <c r="P97" s="139"/>
      <c r="Q97" s="79"/>
      <c r="R97" s="79"/>
      <c r="S97" s="90" t="s">
        <v>108</v>
      </c>
      <c r="T97" s="84"/>
      <c r="U97" s="84"/>
      <c r="V97" s="84"/>
      <c r="W97" s="127" t="s">
        <v>88</v>
      </c>
      <c r="X97" s="138" t="s">
        <v>100</v>
      </c>
      <c r="Y97" s="138"/>
      <c r="Z97" s="138"/>
      <c r="AA97" s="138" t="s">
        <v>820</v>
      </c>
      <c r="AB97" s="79"/>
      <c r="AC97" s="93" t="s">
        <v>700</v>
      </c>
      <c r="AD97" s="93" t="s">
        <v>93</v>
      </c>
      <c r="AE97" s="93" t="s">
        <v>93</v>
      </c>
      <c r="AF97" s="79" t="s">
        <v>91</v>
      </c>
      <c r="AG97" s="86">
        <v>43448</v>
      </c>
      <c r="AH97" s="138"/>
      <c r="AI97" s="138" t="s">
        <v>357</v>
      </c>
      <c r="AJ97" s="138" t="s">
        <v>92</v>
      </c>
      <c r="AK97" s="138"/>
      <c r="AL97" s="84" t="s">
        <v>82</v>
      </c>
      <c r="AM97" s="89" t="s">
        <v>98</v>
      </c>
      <c r="AN97" s="140"/>
      <c r="AO97" s="129"/>
      <c r="AP97" s="124"/>
      <c r="AQ97" s="124"/>
      <c r="AR97" s="124"/>
      <c r="AS97" s="124"/>
      <c r="AT97" s="124"/>
    </row>
    <row r="98" spans="1:46" s="130" customFormat="1" ht="13.5">
      <c r="A98" s="84">
        <v>86</v>
      </c>
      <c r="B98" s="138" t="s">
        <v>802</v>
      </c>
      <c r="C98" s="175" t="s">
        <v>498</v>
      </c>
      <c r="D98" s="132"/>
      <c r="E98" s="137" t="s">
        <v>823</v>
      </c>
      <c r="F98" s="137" t="s">
        <v>824</v>
      </c>
      <c r="G98" s="138"/>
      <c r="H98" s="138"/>
      <c r="I98" s="79"/>
      <c r="J98" s="79" t="s">
        <v>93</v>
      </c>
      <c r="K98" s="87"/>
      <c r="L98" s="138" t="s">
        <v>84</v>
      </c>
      <c r="M98" s="138" t="s">
        <v>85</v>
      </c>
      <c r="N98" s="79"/>
      <c r="O98" s="138"/>
      <c r="P98" s="141"/>
      <c r="Q98" s="87"/>
      <c r="R98" s="79"/>
      <c r="S98" s="90" t="s">
        <v>95</v>
      </c>
      <c r="T98" s="84"/>
      <c r="U98" s="86"/>
      <c r="V98" s="84"/>
      <c r="W98" s="127" t="s">
        <v>88</v>
      </c>
      <c r="X98" s="138" t="s">
        <v>89</v>
      </c>
      <c r="Y98" s="138"/>
      <c r="Z98" s="138"/>
      <c r="AA98" s="138" t="s">
        <v>825</v>
      </c>
      <c r="AB98" s="79"/>
      <c r="AC98" s="93" t="s">
        <v>700</v>
      </c>
      <c r="AD98" s="93" t="s">
        <v>93</v>
      </c>
      <c r="AE98" s="93" t="s">
        <v>93</v>
      </c>
      <c r="AF98" s="79" t="s">
        <v>91</v>
      </c>
      <c r="AG98" s="86">
        <v>43448</v>
      </c>
      <c r="AH98" s="138"/>
      <c r="AI98" s="138" t="s">
        <v>357</v>
      </c>
      <c r="AJ98" s="138" t="s">
        <v>92</v>
      </c>
      <c r="AK98" s="138"/>
      <c r="AL98" s="84" t="s">
        <v>82</v>
      </c>
      <c r="AM98" s="89" t="s">
        <v>98</v>
      </c>
      <c r="AN98" s="140"/>
      <c r="AO98" s="129"/>
      <c r="AP98" s="124"/>
      <c r="AQ98" s="124"/>
      <c r="AR98" s="124"/>
      <c r="AS98" s="124"/>
      <c r="AT98" s="124"/>
    </row>
    <row r="99" spans="1:46" s="130" customFormat="1" ht="13.5">
      <c r="A99" s="84">
        <v>87</v>
      </c>
      <c r="B99" s="138" t="s">
        <v>803</v>
      </c>
      <c r="C99" s="175" t="s">
        <v>498</v>
      </c>
      <c r="D99" s="132"/>
      <c r="E99" s="137" t="s">
        <v>829</v>
      </c>
      <c r="F99" s="137" t="s">
        <v>828</v>
      </c>
      <c r="G99" s="138"/>
      <c r="H99" s="138"/>
      <c r="I99" s="79"/>
      <c r="J99" s="79" t="s">
        <v>93</v>
      </c>
      <c r="K99" s="87"/>
      <c r="L99" s="138" t="s">
        <v>84</v>
      </c>
      <c r="M99" s="138" t="s">
        <v>85</v>
      </c>
      <c r="N99" s="79"/>
      <c r="O99" s="138"/>
      <c r="P99" s="141"/>
      <c r="Q99" s="87"/>
      <c r="R99" s="79"/>
      <c r="S99" s="90" t="s">
        <v>95</v>
      </c>
      <c r="T99" s="84"/>
      <c r="U99" s="84"/>
      <c r="V99" s="84"/>
      <c r="W99" s="127" t="s">
        <v>88</v>
      </c>
      <c r="X99" s="138" t="s">
        <v>89</v>
      </c>
      <c r="Y99" s="138"/>
      <c r="Z99" s="138"/>
      <c r="AA99" s="138" t="s">
        <v>827</v>
      </c>
      <c r="AB99" s="79"/>
      <c r="AC99" s="93" t="s">
        <v>700</v>
      </c>
      <c r="AD99" s="93" t="s">
        <v>93</v>
      </c>
      <c r="AE99" s="93" t="s">
        <v>93</v>
      </c>
      <c r="AF99" s="79" t="s">
        <v>91</v>
      </c>
      <c r="AG99" s="86">
        <v>43448</v>
      </c>
      <c r="AH99" s="138"/>
      <c r="AI99" s="138" t="s">
        <v>357</v>
      </c>
      <c r="AJ99" s="138" t="s">
        <v>92</v>
      </c>
      <c r="AK99" s="138"/>
      <c r="AL99" s="84" t="s">
        <v>82</v>
      </c>
      <c r="AM99" s="89" t="s">
        <v>98</v>
      </c>
      <c r="AN99" s="140"/>
      <c r="AO99" s="129" t="s">
        <v>826</v>
      </c>
      <c r="AP99" s="124"/>
      <c r="AQ99" s="124"/>
      <c r="AR99" s="124"/>
      <c r="AS99" s="124"/>
      <c r="AT99" s="124"/>
    </row>
    <row r="100" spans="1:46" s="130" customFormat="1" ht="13.5">
      <c r="A100" s="84">
        <v>88</v>
      </c>
      <c r="B100" s="138" t="s">
        <v>804</v>
      </c>
      <c r="C100" s="175" t="s">
        <v>498</v>
      </c>
      <c r="D100" s="132"/>
      <c r="E100" s="137" t="s">
        <v>830</v>
      </c>
      <c r="F100" s="137" t="s">
        <v>831</v>
      </c>
      <c r="G100" s="138"/>
      <c r="H100" s="138"/>
      <c r="I100" s="79"/>
      <c r="J100" s="79" t="s">
        <v>93</v>
      </c>
      <c r="K100" s="79"/>
      <c r="L100" s="138" t="s">
        <v>84</v>
      </c>
      <c r="M100" s="138" t="s">
        <v>85</v>
      </c>
      <c r="N100" s="79"/>
      <c r="O100" s="138"/>
      <c r="P100" s="139"/>
      <c r="Q100" s="79"/>
      <c r="R100" s="79"/>
      <c r="S100" s="90" t="s">
        <v>95</v>
      </c>
      <c r="T100" s="84"/>
      <c r="U100" s="84"/>
      <c r="V100" s="84"/>
      <c r="W100" s="127" t="s">
        <v>88</v>
      </c>
      <c r="X100" s="138" t="s">
        <v>89</v>
      </c>
      <c r="Y100" s="138"/>
      <c r="Z100" s="138"/>
      <c r="AA100" s="138" t="s">
        <v>832</v>
      </c>
      <c r="AB100" s="79"/>
      <c r="AC100" s="93" t="s">
        <v>700</v>
      </c>
      <c r="AD100" s="93" t="s">
        <v>93</v>
      </c>
      <c r="AE100" s="93" t="s">
        <v>93</v>
      </c>
      <c r="AF100" s="79" t="s">
        <v>91</v>
      </c>
      <c r="AG100" s="86">
        <v>43448</v>
      </c>
      <c r="AH100" s="138"/>
      <c r="AI100" s="138" t="s">
        <v>357</v>
      </c>
      <c r="AJ100" s="138" t="s">
        <v>92</v>
      </c>
      <c r="AK100" s="138"/>
      <c r="AL100" s="84" t="s">
        <v>82</v>
      </c>
      <c r="AM100" s="89" t="s">
        <v>98</v>
      </c>
      <c r="AN100" s="140"/>
      <c r="AO100" s="129" t="s">
        <v>833</v>
      </c>
      <c r="AP100" s="124"/>
      <c r="AQ100" s="124"/>
      <c r="AR100" s="124"/>
      <c r="AS100" s="124"/>
      <c r="AT100" s="124"/>
    </row>
    <row r="101" spans="1:46" s="130" customFormat="1" ht="13.5">
      <c r="A101" s="84">
        <v>89</v>
      </c>
      <c r="B101" s="138" t="s">
        <v>838</v>
      </c>
      <c r="C101" s="175" t="s">
        <v>498</v>
      </c>
      <c r="D101" s="132"/>
      <c r="E101" s="137" t="s">
        <v>837</v>
      </c>
      <c r="F101" s="137" t="s">
        <v>431</v>
      </c>
      <c r="G101" s="138"/>
      <c r="H101" s="138"/>
      <c r="I101" s="79"/>
      <c r="J101" s="79" t="s">
        <v>97</v>
      </c>
      <c r="K101" s="82" t="s">
        <v>836</v>
      </c>
      <c r="L101" s="138" t="s">
        <v>84</v>
      </c>
      <c r="M101" s="138" t="s">
        <v>85</v>
      </c>
      <c r="N101" s="79"/>
      <c r="O101" s="138"/>
      <c r="P101" s="141"/>
      <c r="Q101" s="87"/>
      <c r="R101" s="79"/>
      <c r="S101" s="90" t="s">
        <v>95</v>
      </c>
      <c r="T101" s="84"/>
      <c r="U101" s="84"/>
      <c r="V101" s="84"/>
      <c r="W101" s="127" t="s">
        <v>88</v>
      </c>
      <c r="X101" s="138" t="s">
        <v>89</v>
      </c>
      <c r="Y101" s="138"/>
      <c r="Z101" s="138"/>
      <c r="AA101" s="138" t="s">
        <v>835</v>
      </c>
      <c r="AB101" s="79"/>
      <c r="AC101" s="93" t="s">
        <v>700</v>
      </c>
      <c r="AD101" s="93" t="s">
        <v>93</v>
      </c>
      <c r="AE101" s="93" t="s">
        <v>93</v>
      </c>
      <c r="AF101" s="79" t="s">
        <v>91</v>
      </c>
      <c r="AG101" s="86">
        <v>43448</v>
      </c>
      <c r="AH101" s="138"/>
      <c r="AI101" s="138" t="s">
        <v>357</v>
      </c>
      <c r="AJ101" s="138" t="s">
        <v>92</v>
      </c>
      <c r="AK101" s="138"/>
      <c r="AL101" s="84" t="s">
        <v>82</v>
      </c>
      <c r="AM101" s="89" t="s">
        <v>98</v>
      </c>
      <c r="AN101" s="140"/>
      <c r="AO101" s="129" t="s">
        <v>834</v>
      </c>
      <c r="AP101" s="124"/>
      <c r="AQ101" s="124"/>
      <c r="AR101" s="124"/>
      <c r="AS101" s="124"/>
      <c r="AT101" s="124"/>
    </row>
    <row r="102" spans="1:46" s="130" customFormat="1" ht="13.5">
      <c r="A102" s="84">
        <v>90</v>
      </c>
      <c r="B102" s="138" t="s">
        <v>839</v>
      </c>
      <c r="C102" s="175" t="s">
        <v>498</v>
      </c>
      <c r="D102" s="132"/>
      <c r="E102" s="137" t="s">
        <v>850</v>
      </c>
      <c r="F102" s="137" t="s">
        <v>851</v>
      </c>
      <c r="G102" s="138"/>
      <c r="H102" s="138"/>
      <c r="I102" s="79"/>
      <c r="J102" s="79" t="s">
        <v>97</v>
      </c>
      <c r="K102" s="82" t="s">
        <v>852</v>
      </c>
      <c r="L102" s="138" t="s">
        <v>84</v>
      </c>
      <c r="M102" s="138" t="s">
        <v>85</v>
      </c>
      <c r="N102" s="79"/>
      <c r="O102" s="138"/>
      <c r="P102" s="141"/>
      <c r="Q102" s="87"/>
      <c r="R102" s="79"/>
      <c r="S102" s="90" t="s">
        <v>95</v>
      </c>
      <c r="T102" s="84"/>
      <c r="U102" s="84"/>
      <c r="V102" s="84"/>
      <c r="W102" s="127" t="s">
        <v>88</v>
      </c>
      <c r="X102" s="138" t="s">
        <v>89</v>
      </c>
      <c r="Y102" s="138"/>
      <c r="Z102" s="138"/>
      <c r="AA102" s="138" t="s">
        <v>853</v>
      </c>
      <c r="AB102" s="79"/>
      <c r="AC102" s="93" t="s">
        <v>700</v>
      </c>
      <c r="AD102" s="93" t="s">
        <v>93</v>
      </c>
      <c r="AE102" s="93" t="s">
        <v>93</v>
      </c>
      <c r="AF102" s="79" t="s">
        <v>91</v>
      </c>
      <c r="AG102" s="86">
        <v>43448</v>
      </c>
      <c r="AH102" s="138"/>
      <c r="AI102" s="138" t="s">
        <v>115</v>
      </c>
      <c r="AJ102" s="138" t="s">
        <v>116</v>
      </c>
      <c r="AK102" s="138"/>
      <c r="AL102" s="84" t="s">
        <v>82</v>
      </c>
      <c r="AM102" s="89" t="s">
        <v>468</v>
      </c>
      <c r="AN102" s="140"/>
      <c r="AO102" s="129" t="s">
        <v>854</v>
      </c>
      <c r="AP102" s="124"/>
      <c r="AQ102" s="124"/>
      <c r="AR102" s="124"/>
      <c r="AS102" s="124"/>
      <c r="AT102" s="124"/>
    </row>
    <row r="103" spans="1:46" s="130" customFormat="1" ht="13.5">
      <c r="A103" s="84">
        <v>91</v>
      </c>
      <c r="B103" s="138" t="s">
        <v>840</v>
      </c>
      <c r="C103" s="175" t="s">
        <v>498</v>
      </c>
      <c r="D103" s="132"/>
      <c r="E103" s="137" t="s">
        <v>112</v>
      </c>
      <c r="F103" s="137" t="s">
        <v>647</v>
      </c>
      <c r="G103" s="138"/>
      <c r="H103" s="138"/>
      <c r="I103" s="79"/>
      <c r="J103" s="79" t="s">
        <v>97</v>
      </c>
      <c r="K103" s="82" t="s">
        <v>856</v>
      </c>
      <c r="L103" s="138" t="s">
        <v>84</v>
      </c>
      <c r="M103" s="138" t="s">
        <v>85</v>
      </c>
      <c r="N103" s="79"/>
      <c r="O103" s="138"/>
      <c r="P103" s="139"/>
      <c r="Q103" s="79"/>
      <c r="R103" s="79"/>
      <c r="S103" s="90" t="s">
        <v>95</v>
      </c>
      <c r="T103" s="84"/>
      <c r="U103" s="86"/>
      <c r="V103" s="84"/>
      <c r="W103" s="127" t="s">
        <v>404</v>
      </c>
      <c r="X103" s="138" t="s">
        <v>465</v>
      </c>
      <c r="Y103" s="138"/>
      <c r="Z103" s="138"/>
      <c r="AA103" s="138" t="s">
        <v>857</v>
      </c>
      <c r="AB103" s="79"/>
      <c r="AC103" s="93" t="s">
        <v>700</v>
      </c>
      <c r="AD103" s="93" t="s">
        <v>93</v>
      </c>
      <c r="AE103" s="93" t="s">
        <v>93</v>
      </c>
      <c r="AF103" s="79" t="s">
        <v>91</v>
      </c>
      <c r="AG103" s="86">
        <v>43448</v>
      </c>
      <c r="AH103" s="138"/>
      <c r="AI103" s="138" t="s">
        <v>115</v>
      </c>
      <c r="AJ103" s="138" t="s">
        <v>116</v>
      </c>
      <c r="AK103" s="138"/>
      <c r="AL103" s="84" t="s">
        <v>82</v>
      </c>
      <c r="AM103" s="79" t="s">
        <v>468</v>
      </c>
      <c r="AN103" s="140"/>
      <c r="AO103" s="129" t="s">
        <v>855</v>
      </c>
      <c r="AP103" s="124"/>
      <c r="AQ103" s="124"/>
      <c r="AR103" s="124"/>
      <c r="AS103" s="124"/>
      <c r="AT103" s="124"/>
    </row>
    <row r="104" spans="1:46" s="130" customFormat="1" ht="13.5">
      <c r="A104" s="84">
        <v>92</v>
      </c>
      <c r="B104" s="138" t="s">
        <v>841</v>
      </c>
      <c r="C104" s="175" t="s">
        <v>498</v>
      </c>
      <c r="D104" s="132"/>
      <c r="E104" s="137" t="s">
        <v>862</v>
      </c>
      <c r="F104" s="137" t="s">
        <v>861</v>
      </c>
      <c r="G104" s="138"/>
      <c r="H104" s="138"/>
      <c r="I104" s="79"/>
      <c r="J104" s="79" t="s">
        <v>93</v>
      </c>
      <c r="K104" s="82" t="s">
        <v>860</v>
      </c>
      <c r="L104" s="138" t="s">
        <v>84</v>
      </c>
      <c r="M104" s="138" t="s">
        <v>85</v>
      </c>
      <c r="N104" s="79"/>
      <c r="O104" s="138"/>
      <c r="P104" s="141"/>
      <c r="Q104" s="87"/>
      <c r="R104" s="79"/>
      <c r="S104" s="90" t="s">
        <v>95</v>
      </c>
      <c r="T104" s="84"/>
      <c r="U104" s="86"/>
      <c r="V104" s="84"/>
      <c r="W104" s="127" t="s">
        <v>88</v>
      </c>
      <c r="X104" s="138" t="s">
        <v>100</v>
      </c>
      <c r="Y104" s="138"/>
      <c r="Z104" s="138"/>
      <c r="AA104" s="138" t="s">
        <v>859</v>
      </c>
      <c r="AB104" s="79"/>
      <c r="AC104" s="93" t="s">
        <v>700</v>
      </c>
      <c r="AD104" s="93" t="s">
        <v>93</v>
      </c>
      <c r="AE104" s="93" t="s">
        <v>93</v>
      </c>
      <c r="AF104" s="79" t="s">
        <v>91</v>
      </c>
      <c r="AG104" s="86">
        <v>43448</v>
      </c>
      <c r="AH104" s="138"/>
      <c r="AI104" s="138" t="s">
        <v>115</v>
      </c>
      <c r="AJ104" s="138" t="s">
        <v>116</v>
      </c>
      <c r="AK104" s="138"/>
      <c r="AL104" s="84" t="s">
        <v>82</v>
      </c>
      <c r="AM104" s="79" t="s">
        <v>468</v>
      </c>
      <c r="AN104" s="140"/>
      <c r="AO104" s="129" t="s">
        <v>858</v>
      </c>
      <c r="AP104" s="124"/>
      <c r="AQ104" s="124"/>
      <c r="AR104" s="124"/>
      <c r="AS104" s="124"/>
      <c r="AT104" s="124"/>
    </row>
    <row r="105" spans="1:46" s="130" customFormat="1" ht="13.5">
      <c r="A105" s="84">
        <v>93</v>
      </c>
      <c r="B105" s="138" t="s">
        <v>874</v>
      </c>
      <c r="C105" s="175" t="s">
        <v>498</v>
      </c>
      <c r="D105" s="132"/>
      <c r="E105" s="137" t="s">
        <v>863</v>
      </c>
      <c r="F105" s="137" t="s">
        <v>864</v>
      </c>
      <c r="G105" s="138"/>
      <c r="H105" s="138"/>
      <c r="I105" s="79"/>
      <c r="J105" s="79" t="s">
        <v>93</v>
      </c>
      <c r="K105" s="82" t="s">
        <v>865</v>
      </c>
      <c r="L105" s="138" t="s">
        <v>84</v>
      </c>
      <c r="M105" s="138" t="s">
        <v>85</v>
      </c>
      <c r="N105" s="79"/>
      <c r="O105" s="138"/>
      <c r="P105" s="139"/>
      <c r="Q105" s="79"/>
      <c r="R105" s="79"/>
      <c r="S105" s="90" t="s">
        <v>108</v>
      </c>
      <c r="T105" s="84"/>
      <c r="U105" s="84"/>
      <c r="V105" s="84"/>
      <c r="W105" s="127" t="s">
        <v>88</v>
      </c>
      <c r="X105" s="138" t="s">
        <v>100</v>
      </c>
      <c r="Y105" s="138"/>
      <c r="Z105" s="138"/>
      <c r="AA105" s="138" t="s">
        <v>866</v>
      </c>
      <c r="AB105" s="79"/>
      <c r="AC105" s="93" t="s">
        <v>700</v>
      </c>
      <c r="AD105" s="93" t="s">
        <v>93</v>
      </c>
      <c r="AE105" s="93" t="s">
        <v>93</v>
      </c>
      <c r="AF105" s="79" t="s">
        <v>91</v>
      </c>
      <c r="AG105" s="86">
        <v>43448</v>
      </c>
      <c r="AH105" s="138"/>
      <c r="AI105" s="138" t="s">
        <v>503</v>
      </c>
      <c r="AJ105" s="138" t="s">
        <v>116</v>
      </c>
      <c r="AK105" s="138"/>
      <c r="AL105" s="84" t="s">
        <v>82</v>
      </c>
      <c r="AM105" s="79" t="s">
        <v>586</v>
      </c>
      <c r="AN105" s="140"/>
      <c r="AO105" s="129" t="s">
        <v>867</v>
      </c>
      <c r="AP105" s="124"/>
      <c r="AQ105" s="124"/>
      <c r="AR105" s="124"/>
      <c r="AS105" s="124"/>
      <c r="AT105" s="124"/>
    </row>
    <row r="106" spans="1:46" s="130" customFormat="1" ht="13.5">
      <c r="A106" s="84">
        <v>94</v>
      </c>
      <c r="B106" s="138" t="s">
        <v>842</v>
      </c>
      <c r="C106" s="175" t="s">
        <v>498</v>
      </c>
      <c r="D106" s="132"/>
      <c r="E106" s="137" t="s">
        <v>873</v>
      </c>
      <c r="F106" s="137" t="s">
        <v>872</v>
      </c>
      <c r="G106" s="138"/>
      <c r="H106" s="138"/>
      <c r="I106" s="79"/>
      <c r="J106" s="79" t="s">
        <v>871</v>
      </c>
      <c r="K106" s="82" t="s">
        <v>870</v>
      </c>
      <c r="L106" s="138" t="s">
        <v>84</v>
      </c>
      <c r="M106" s="138" t="s">
        <v>85</v>
      </c>
      <c r="N106" s="79"/>
      <c r="O106" s="138"/>
      <c r="P106" s="139"/>
      <c r="Q106" s="79"/>
      <c r="R106" s="79"/>
      <c r="S106" s="90" t="s">
        <v>108</v>
      </c>
      <c r="T106" s="84"/>
      <c r="U106" s="86"/>
      <c r="V106" s="84"/>
      <c r="W106" s="127" t="s">
        <v>88</v>
      </c>
      <c r="X106" s="138" t="s">
        <v>89</v>
      </c>
      <c r="Y106" s="138"/>
      <c r="Z106" s="138"/>
      <c r="AA106" s="138" t="s">
        <v>869</v>
      </c>
      <c r="AB106" s="79"/>
      <c r="AC106" s="93" t="s">
        <v>700</v>
      </c>
      <c r="AD106" s="93" t="s">
        <v>93</v>
      </c>
      <c r="AE106" s="93" t="s">
        <v>93</v>
      </c>
      <c r="AF106" s="79" t="s">
        <v>91</v>
      </c>
      <c r="AG106" s="86">
        <v>43448</v>
      </c>
      <c r="AH106" s="138"/>
      <c r="AI106" s="138" t="s">
        <v>503</v>
      </c>
      <c r="AJ106" s="138" t="s">
        <v>116</v>
      </c>
      <c r="AK106" s="138"/>
      <c r="AL106" s="84" t="s">
        <v>82</v>
      </c>
      <c r="AM106" s="79" t="s">
        <v>98</v>
      </c>
      <c r="AN106" s="140"/>
      <c r="AO106" s="129" t="s">
        <v>868</v>
      </c>
      <c r="AP106" s="124"/>
      <c r="AQ106" s="124"/>
      <c r="AR106" s="124"/>
      <c r="AS106" s="124"/>
      <c r="AT106" s="124"/>
    </row>
    <row r="107" spans="1:46" s="130" customFormat="1" ht="13.5">
      <c r="A107" s="84">
        <v>95</v>
      </c>
      <c r="B107" s="138" t="s">
        <v>843</v>
      </c>
      <c r="C107" s="175" t="s">
        <v>498</v>
      </c>
      <c r="D107" s="132"/>
      <c r="E107" s="137" t="s">
        <v>875</v>
      </c>
      <c r="F107" s="137" t="s">
        <v>876</v>
      </c>
      <c r="G107" s="138"/>
      <c r="H107" s="138"/>
      <c r="I107" s="79"/>
      <c r="J107" s="79" t="s">
        <v>93</v>
      </c>
      <c r="K107" s="82" t="s">
        <v>877</v>
      </c>
      <c r="L107" s="138" t="s">
        <v>84</v>
      </c>
      <c r="M107" s="138" t="s">
        <v>85</v>
      </c>
      <c r="N107" s="79"/>
      <c r="O107" s="138"/>
      <c r="P107" s="139"/>
      <c r="Q107" s="79"/>
      <c r="R107" s="79"/>
      <c r="S107" s="90" t="s">
        <v>108</v>
      </c>
      <c r="T107" s="84"/>
      <c r="U107" s="86"/>
      <c r="V107" s="84"/>
      <c r="W107" s="127" t="s">
        <v>88</v>
      </c>
      <c r="X107" s="138" t="s">
        <v>89</v>
      </c>
      <c r="Y107" s="138"/>
      <c r="Z107" s="138"/>
      <c r="AA107" s="138" t="s">
        <v>878</v>
      </c>
      <c r="AB107" s="79"/>
      <c r="AC107" s="93" t="s">
        <v>700</v>
      </c>
      <c r="AD107" s="93" t="s">
        <v>93</v>
      </c>
      <c r="AE107" s="93" t="s">
        <v>93</v>
      </c>
      <c r="AF107" s="79" t="s">
        <v>91</v>
      </c>
      <c r="AG107" s="86">
        <v>43448</v>
      </c>
      <c r="AH107" s="138"/>
      <c r="AI107" s="138" t="s">
        <v>503</v>
      </c>
      <c r="AJ107" s="138" t="s">
        <v>116</v>
      </c>
      <c r="AK107" s="138"/>
      <c r="AL107" s="84" t="s">
        <v>82</v>
      </c>
      <c r="AM107" s="79" t="s">
        <v>98</v>
      </c>
      <c r="AN107" s="140"/>
      <c r="AO107" s="129" t="s">
        <v>879</v>
      </c>
      <c r="AP107" s="124"/>
      <c r="AQ107" s="124"/>
      <c r="AR107" s="124"/>
      <c r="AS107" s="124"/>
      <c r="AT107" s="124"/>
    </row>
    <row r="108" spans="1:46" s="130" customFormat="1" ht="13.5">
      <c r="A108" s="84">
        <v>96</v>
      </c>
      <c r="B108" s="138" t="s">
        <v>844</v>
      </c>
      <c r="C108" s="175" t="s">
        <v>498</v>
      </c>
      <c r="D108" s="132"/>
      <c r="E108" s="137" t="s">
        <v>880</v>
      </c>
      <c r="F108" s="137" t="s">
        <v>881</v>
      </c>
      <c r="G108" s="138"/>
      <c r="H108" s="138"/>
      <c r="I108" s="79"/>
      <c r="J108" s="79" t="s">
        <v>882</v>
      </c>
      <c r="K108" s="82" t="s">
        <v>883</v>
      </c>
      <c r="L108" s="138" t="s">
        <v>84</v>
      </c>
      <c r="M108" s="138" t="s">
        <v>85</v>
      </c>
      <c r="N108" s="79"/>
      <c r="O108" s="138"/>
      <c r="P108" s="141"/>
      <c r="Q108" s="87"/>
      <c r="R108" s="79"/>
      <c r="S108" s="90" t="s">
        <v>474</v>
      </c>
      <c r="T108" s="84"/>
      <c r="U108" s="84"/>
      <c r="V108" s="84"/>
      <c r="W108" s="127" t="s">
        <v>404</v>
      </c>
      <c r="X108" s="138" t="s">
        <v>465</v>
      </c>
      <c r="Y108" s="138"/>
      <c r="Z108" s="138"/>
      <c r="AA108" s="138" t="s">
        <v>884</v>
      </c>
      <c r="AB108" s="79"/>
      <c r="AC108" s="93" t="s">
        <v>700</v>
      </c>
      <c r="AD108" s="93" t="s">
        <v>93</v>
      </c>
      <c r="AE108" s="93" t="s">
        <v>93</v>
      </c>
      <c r="AF108" s="79" t="s">
        <v>91</v>
      </c>
      <c r="AG108" s="86">
        <v>43448</v>
      </c>
      <c r="AH108" s="138"/>
      <c r="AI108" s="138" t="s">
        <v>115</v>
      </c>
      <c r="AJ108" s="138" t="s">
        <v>116</v>
      </c>
      <c r="AK108" s="138"/>
      <c r="AL108" s="84" t="s">
        <v>82</v>
      </c>
      <c r="AM108" s="89" t="s">
        <v>468</v>
      </c>
      <c r="AN108" s="140"/>
      <c r="AO108" s="129" t="s">
        <v>885</v>
      </c>
      <c r="AP108" s="124"/>
      <c r="AQ108" s="124"/>
      <c r="AR108" s="124"/>
      <c r="AS108" s="124"/>
      <c r="AT108" s="124"/>
    </row>
    <row r="109" spans="1:46" s="130" customFormat="1" ht="13.5">
      <c r="A109" s="84">
        <v>97</v>
      </c>
      <c r="B109" s="138" t="s">
        <v>845</v>
      </c>
      <c r="C109" s="175" t="s">
        <v>498</v>
      </c>
      <c r="D109" s="132"/>
      <c r="E109" s="137" t="s">
        <v>886</v>
      </c>
      <c r="F109" s="137" t="s">
        <v>452</v>
      </c>
      <c r="G109" s="138"/>
      <c r="H109" s="138"/>
      <c r="I109" s="79"/>
      <c r="J109" s="79" t="s">
        <v>109</v>
      </c>
      <c r="K109" s="82" t="s">
        <v>887</v>
      </c>
      <c r="L109" s="138" t="s">
        <v>111</v>
      </c>
      <c r="M109" s="138" t="s">
        <v>99</v>
      </c>
      <c r="N109" s="79"/>
      <c r="O109" s="138"/>
      <c r="P109" s="139"/>
      <c r="Q109" s="79"/>
      <c r="R109" s="79"/>
      <c r="S109" s="90" t="s">
        <v>95</v>
      </c>
      <c r="T109" s="84"/>
      <c r="U109" s="86"/>
      <c r="V109" s="84"/>
      <c r="W109" s="127" t="s">
        <v>744</v>
      </c>
      <c r="X109" s="138" t="s">
        <v>89</v>
      </c>
      <c r="Y109" s="138"/>
      <c r="Z109" s="138"/>
      <c r="AA109" s="138" t="s">
        <v>888</v>
      </c>
      <c r="AB109" s="79"/>
      <c r="AC109" s="93" t="s">
        <v>700</v>
      </c>
      <c r="AD109" s="93" t="s">
        <v>93</v>
      </c>
      <c r="AE109" s="93" t="s">
        <v>93</v>
      </c>
      <c r="AF109" s="79" t="s">
        <v>91</v>
      </c>
      <c r="AG109" s="86">
        <v>43448</v>
      </c>
      <c r="AH109" s="138"/>
      <c r="AI109" s="138" t="s">
        <v>115</v>
      </c>
      <c r="AJ109" s="138" t="s">
        <v>116</v>
      </c>
      <c r="AK109" s="138"/>
      <c r="AL109" s="84" t="s">
        <v>82</v>
      </c>
      <c r="AM109" s="79" t="s">
        <v>504</v>
      </c>
      <c r="AN109" s="140"/>
      <c r="AO109" s="129" t="s">
        <v>889</v>
      </c>
      <c r="AP109" s="124"/>
      <c r="AQ109" s="124"/>
      <c r="AR109" s="124"/>
      <c r="AS109" s="124"/>
      <c r="AT109" s="124"/>
    </row>
    <row r="110" spans="1:46" s="130" customFormat="1" ht="13.5">
      <c r="A110" s="84">
        <v>98</v>
      </c>
      <c r="B110" s="138" t="s">
        <v>846</v>
      </c>
      <c r="C110" s="175" t="s">
        <v>498</v>
      </c>
      <c r="D110" s="132"/>
      <c r="E110" s="137" t="s">
        <v>890</v>
      </c>
      <c r="F110" s="137" t="s">
        <v>97</v>
      </c>
      <c r="G110" s="138"/>
      <c r="H110" s="138"/>
      <c r="I110" s="79"/>
      <c r="J110" s="79" t="s">
        <v>891</v>
      </c>
      <c r="K110" s="82" t="s">
        <v>892</v>
      </c>
      <c r="L110" s="138" t="s">
        <v>84</v>
      </c>
      <c r="M110" s="138" t="s">
        <v>85</v>
      </c>
      <c r="N110" s="79"/>
      <c r="O110" s="138"/>
      <c r="P110" s="141"/>
      <c r="Q110" s="87"/>
      <c r="R110" s="79"/>
      <c r="S110" s="90" t="s">
        <v>95</v>
      </c>
      <c r="T110" s="84"/>
      <c r="U110" s="86"/>
      <c r="V110" s="84"/>
      <c r="W110" s="127" t="s">
        <v>88</v>
      </c>
      <c r="X110" s="138" t="s">
        <v>89</v>
      </c>
      <c r="Y110" s="138"/>
      <c r="Z110" s="138"/>
      <c r="AA110" s="138" t="s">
        <v>893</v>
      </c>
      <c r="AB110" s="79"/>
      <c r="AC110" s="93" t="s">
        <v>700</v>
      </c>
      <c r="AD110" s="93" t="s">
        <v>93</v>
      </c>
      <c r="AE110" s="93" t="s">
        <v>93</v>
      </c>
      <c r="AF110" s="79" t="s">
        <v>91</v>
      </c>
      <c r="AG110" s="86">
        <v>43448</v>
      </c>
      <c r="AH110" s="138"/>
      <c r="AI110" s="138" t="s">
        <v>115</v>
      </c>
      <c r="AJ110" s="138" t="s">
        <v>116</v>
      </c>
      <c r="AK110" s="138"/>
      <c r="AL110" s="84" t="s">
        <v>82</v>
      </c>
      <c r="AM110" s="89" t="s">
        <v>98</v>
      </c>
      <c r="AN110" s="140"/>
      <c r="AO110" s="129" t="s">
        <v>894</v>
      </c>
      <c r="AP110" s="124"/>
      <c r="AQ110" s="124"/>
      <c r="AR110" s="124"/>
      <c r="AS110" s="124"/>
      <c r="AT110" s="124"/>
    </row>
    <row r="111" spans="1:46" s="130" customFormat="1" ht="13.5">
      <c r="A111" s="84">
        <v>99</v>
      </c>
      <c r="B111" s="138" t="s">
        <v>847</v>
      </c>
      <c r="C111" s="175" t="s">
        <v>498</v>
      </c>
      <c r="D111" s="132"/>
      <c r="E111" s="137" t="s">
        <v>895</v>
      </c>
      <c r="F111" s="137" t="s">
        <v>452</v>
      </c>
      <c r="G111" s="138"/>
      <c r="H111" s="136" t="s">
        <v>896</v>
      </c>
      <c r="I111" s="79"/>
      <c r="J111" s="79" t="s">
        <v>93</v>
      </c>
      <c r="K111" s="87"/>
      <c r="L111" s="138" t="s">
        <v>84</v>
      </c>
      <c r="M111" s="138" t="s">
        <v>85</v>
      </c>
      <c r="N111" s="79"/>
      <c r="O111" s="138"/>
      <c r="P111" s="139"/>
      <c r="Q111" s="79"/>
      <c r="R111" s="79"/>
      <c r="S111" s="90" t="s">
        <v>95</v>
      </c>
      <c r="T111" s="84"/>
      <c r="U111" s="86"/>
      <c r="V111" s="84"/>
      <c r="W111" s="127" t="s">
        <v>88</v>
      </c>
      <c r="X111" s="138" t="s">
        <v>100</v>
      </c>
      <c r="Y111" s="138"/>
      <c r="Z111" s="138"/>
      <c r="AA111" s="138" t="s">
        <v>897</v>
      </c>
      <c r="AB111" s="79"/>
      <c r="AC111" s="93" t="s">
        <v>700</v>
      </c>
      <c r="AD111" s="93" t="s">
        <v>93</v>
      </c>
      <c r="AE111" s="93" t="s">
        <v>93</v>
      </c>
      <c r="AF111" s="79" t="s">
        <v>91</v>
      </c>
      <c r="AG111" s="86">
        <v>43448</v>
      </c>
      <c r="AH111" s="138"/>
      <c r="AI111" s="138" t="s">
        <v>115</v>
      </c>
      <c r="AJ111" s="138" t="s">
        <v>116</v>
      </c>
      <c r="AK111" s="138"/>
      <c r="AL111" s="84" t="s">
        <v>82</v>
      </c>
      <c r="AM111" s="79" t="s">
        <v>98</v>
      </c>
      <c r="AN111" s="140"/>
      <c r="AO111" s="129" t="s">
        <v>898</v>
      </c>
      <c r="AP111" s="124"/>
      <c r="AQ111" s="124"/>
      <c r="AR111" s="124"/>
      <c r="AS111" s="124"/>
      <c r="AT111" s="124"/>
    </row>
    <row r="112" spans="1:46" s="130" customFormat="1" ht="13.5">
      <c r="A112" s="84">
        <v>100</v>
      </c>
      <c r="B112" s="138" t="s">
        <v>848</v>
      </c>
      <c r="C112" s="175" t="s">
        <v>498</v>
      </c>
      <c r="D112" s="132"/>
      <c r="E112" s="137" t="s">
        <v>903</v>
      </c>
      <c r="F112" s="137" t="s">
        <v>902</v>
      </c>
      <c r="G112" s="138"/>
      <c r="H112" s="138">
        <v>23</v>
      </c>
      <c r="I112" s="79"/>
      <c r="J112" s="79" t="s">
        <v>97</v>
      </c>
      <c r="K112" s="82" t="s">
        <v>901</v>
      </c>
      <c r="L112" s="138" t="s">
        <v>84</v>
      </c>
      <c r="M112" s="138" t="s">
        <v>85</v>
      </c>
      <c r="N112" s="79"/>
      <c r="O112" s="138"/>
      <c r="P112" s="139"/>
      <c r="Q112" s="79"/>
      <c r="R112" s="79"/>
      <c r="S112" s="90" t="s">
        <v>95</v>
      </c>
      <c r="T112" s="84"/>
      <c r="U112" s="86"/>
      <c r="V112" s="84"/>
      <c r="W112" s="127" t="s">
        <v>411</v>
      </c>
      <c r="X112" s="138" t="s">
        <v>416</v>
      </c>
      <c r="Y112" s="138"/>
      <c r="Z112" s="138"/>
      <c r="AA112" s="138" t="s">
        <v>900</v>
      </c>
      <c r="AB112" s="79"/>
      <c r="AC112" s="93" t="s">
        <v>700</v>
      </c>
      <c r="AD112" s="93" t="s">
        <v>93</v>
      </c>
      <c r="AE112" s="93" t="s">
        <v>93</v>
      </c>
      <c r="AF112" s="79" t="s">
        <v>91</v>
      </c>
      <c r="AG112" s="86">
        <v>43448</v>
      </c>
      <c r="AH112" s="138"/>
      <c r="AI112" s="138" t="s">
        <v>115</v>
      </c>
      <c r="AJ112" s="138" t="s">
        <v>116</v>
      </c>
      <c r="AK112" s="138"/>
      <c r="AL112" s="84" t="s">
        <v>82</v>
      </c>
      <c r="AM112" s="79" t="s">
        <v>586</v>
      </c>
      <c r="AN112" s="140"/>
      <c r="AO112" s="129" t="s">
        <v>899</v>
      </c>
      <c r="AP112" s="124"/>
      <c r="AQ112" s="124"/>
      <c r="AR112" s="124"/>
      <c r="AS112" s="124"/>
      <c r="AT112" s="124"/>
    </row>
    <row r="113" spans="1:46" s="130" customFormat="1" ht="13.5">
      <c r="A113" s="84">
        <v>101</v>
      </c>
      <c r="B113" s="138" t="s">
        <v>849</v>
      </c>
      <c r="C113" s="175" t="s">
        <v>498</v>
      </c>
      <c r="D113" s="132"/>
      <c r="E113" s="137" t="s">
        <v>904</v>
      </c>
      <c r="F113" s="137" t="s">
        <v>905</v>
      </c>
      <c r="G113" s="138"/>
      <c r="H113" s="138"/>
      <c r="I113" s="79"/>
      <c r="J113" s="79" t="s">
        <v>906</v>
      </c>
      <c r="K113" s="82" t="s">
        <v>907</v>
      </c>
      <c r="L113" s="138" t="s">
        <v>84</v>
      </c>
      <c r="M113" s="138" t="s">
        <v>85</v>
      </c>
      <c r="N113" s="79"/>
      <c r="O113" s="138"/>
      <c r="P113" s="139"/>
      <c r="Q113" s="79"/>
      <c r="R113" s="79"/>
      <c r="S113" s="90" t="s">
        <v>95</v>
      </c>
      <c r="T113" s="84"/>
      <c r="U113" s="86"/>
      <c r="V113" s="84"/>
      <c r="W113" s="127" t="s">
        <v>88</v>
      </c>
      <c r="X113" s="138" t="s">
        <v>89</v>
      </c>
      <c r="Y113" s="138"/>
      <c r="Z113" s="138"/>
      <c r="AA113" s="138" t="s">
        <v>908</v>
      </c>
      <c r="AB113" s="79"/>
      <c r="AC113" s="93" t="s">
        <v>700</v>
      </c>
      <c r="AD113" s="93" t="s">
        <v>93</v>
      </c>
      <c r="AE113" s="93" t="s">
        <v>93</v>
      </c>
      <c r="AF113" s="79" t="s">
        <v>91</v>
      </c>
      <c r="AG113" s="86">
        <v>43448</v>
      </c>
      <c r="AH113" s="138"/>
      <c r="AI113" s="138" t="s">
        <v>115</v>
      </c>
      <c r="AJ113" s="138" t="s">
        <v>116</v>
      </c>
      <c r="AK113" s="138"/>
      <c r="AL113" s="84" t="s">
        <v>82</v>
      </c>
      <c r="AM113" s="79" t="s">
        <v>98</v>
      </c>
      <c r="AN113" s="140"/>
      <c r="AO113" s="129" t="s">
        <v>909</v>
      </c>
      <c r="AP113" s="124"/>
      <c r="AQ113" s="124"/>
      <c r="AR113" s="124"/>
      <c r="AS113" s="124"/>
      <c r="AT113" s="124"/>
    </row>
    <row r="114" spans="1:46" s="130" customFormat="1" ht="13.5">
      <c r="A114" s="84">
        <v>102</v>
      </c>
      <c r="B114" s="138" t="s">
        <v>917</v>
      </c>
      <c r="C114" s="175" t="s">
        <v>498</v>
      </c>
      <c r="D114" s="132"/>
      <c r="E114" s="137" t="s">
        <v>914</v>
      </c>
      <c r="F114" s="137" t="s">
        <v>916</v>
      </c>
      <c r="G114" s="138"/>
      <c r="H114" s="138"/>
      <c r="I114" s="79"/>
      <c r="J114" s="79" t="s">
        <v>915</v>
      </c>
      <c r="K114" s="87"/>
      <c r="L114" s="138" t="s">
        <v>84</v>
      </c>
      <c r="M114" s="138" t="s">
        <v>85</v>
      </c>
      <c r="N114" s="79"/>
      <c r="O114" s="138"/>
      <c r="P114" s="141"/>
      <c r="Q114" s="87"/>
      <c r="R114" s="79"/>
      <c r="S114" s="90" t="s">
        <v>95</v>
      </c>
      <c r="T114" s="84"/>
      <c r="U114" s="86"/>
      <c r="V114" s="84"/>
      <c r="W114" s="127" t="s">
        <v>88</v>
      </c>
      <c r="X114" s="138" t="s">
        <v>89</v>
      </c>
      <c r="Y114" s="138"/>
      <c r="Z114" s="138"/>
      <c r="AA114" s="138" t="s">
        <v>913</v>
      </c>
      <c r="AB114" s="79"/>
      <c r="AC114" s="93" t="s">
        <v>700</v>
      </c>
      <c r="AD114" s="93" t="s">
        <v>93</v>
      </c>
      <c r="AE114" s="93" t="s">
        <v>93</v>
      </c>
      <c r="AF114" s="79" t="s">
        <v>91</v>
      </c>
      <c r="AG114" s="86">
        <v>43448</v>
      </c>
      <c r="AH114" s="138"/>
      <c r="AI114" s="138" t="s">
        <v>911</v>
      </c>
      <c r="AJ114" s="138" t="s">
        <v>912</v>
      </c>
      <c r="AK114" s="138"/>
      <c r="AL114" s="84" t="s">
        <v>82</v>
      </c>
      <c r="AM114" s="79" t="s">
        <v>98</v>
      </c>
      <c r="AN114" s="140"/>
      <c r="AO114" s="129" t="s">
        <v>910</v>
      </c>
      <c r="AP114" s="124"/>
      <c r="AQ114" s="124"/>
      <c r="AR114" s="124"/>
      <c r="AS114" s="124"/>
      <c r="AT114" s="124"/>
    </row>
    <row r="115" spans="1:46" s="130" customFormat="1" ht="13.5">
      <c r="A115" s="84">
        <v>103</v>
      </c>
      <c r="B115" s="138" t="s">
        <v>918</v>
      </c>
      <c r="C115" s="175" t="s">
        <v>498</v>
      </c>
      <c r="D115" s="132"/>
      <c r="E115" s="137" t="s">
        <v>919</v>
      </c>
      <c r="F115" s="137" t="s">
        <v>489</v>
      </c>
      <c r="G115" s="138"/>
      <c r="H115" s="138"/>
      <c r="I115" s="79"/>
      <c r="J115" s="79" t="s">
        <v>93</v>
      </c>
      <c r="K115" s="82" t="s">
        <v>920</v>
      </c>
      <c r="L115" s="138" t="s">
        <v>84</v>
      </c>
      <c r="M115" s="138" t="s">
        <v>85</v>
      </c>
      <c r="N115" s="79"/>
      <c r="O115" s="138"/>
      <c r="P115" s="141"/>
      <c r="Q115" s="87"/>
      <c r="R115" s="79"/>
      <c r="S115" s="90" t="s">
        <v>95</v>
      </c>
      <c r="T115" s="84"/>
      <c r="U115" s="84"/>
      <c r="V115" s="84"/>
      <c r="W115" s="127" t="s">
        <v>88</v>
      </c>
      <c r="X115" s="138" t="s">
        <v>89</v>
      </c>
      <c r="Y115" s="138"/>
      <c r="Z115" s="138"/>
      <c r="AA115" s="138" t="s">
        <v>921</v>
      </c>
      <c r="AB115" s="79"/>
      <c r="AC115" s="93" t="s">
        <v>700</v>
      </c>
      <c r="AD115" s="93" t="s">
        <v>93</v>
      </c>
      <c r="AE115" s="93" t="s">
        <v>93</v>
      </c>
      <c r="AF115" s="79" t="s">
        <v>91</v>
      </c>
      <c r="AG115" s="86">
        <v>43448</v>
      </c>
      <c r="AH115" s="138"/>
      <c r="AI115" s="138" t="s">
        <v>911</v>
      </c>
      <c r="AJ115" s="138" t="s">
        <v>912</v>
      </c>
      <c r="AK115" s="138"/>
      <c r="AL115" s="84" t="s">
        <v>82</v>
      </c>
      <c r="AM115" s="79" t="s">
        <v>98</v>
      </c>
      <c r="AN115" s="140"/>
      <c r="AO115" s="129" t="s">
        <v>922</v>
      </c>
      <c r="AP115" s="124"/>
      <c r="AQ115" s="124"/>
      <c r="AR115" s="124"/>
      <c r="AS115" s="124"/>
      <c r="AT115" s="124"/>
    </row>
    <row r="116" spans="1:46" s="130" customFormat="1" ht="13.5">
      <c r="A116" s="84">
        <v>104</v>
      </c>
      <c r="B116" s="138" t="s">
        <v>927</v>
      </c>
      <c r="C116" s="175" t="s">
        <v>498</v>
      </c>
      <c r="D116" s="132"/>
      <c r="E116" s="137" t="s">
        <v>926</v>
      </c>
      <c r="F116" s="137" t="s">
        <v>637</v>
      </c>
      <c r="G116" s="138"/>
      <c r="H116" s="138"/>
      <c r="I116" s="79"/>
      <c r="J116" s="79" t="s">
        <v>93</v>
      </c>
      <c r="K116" s="82" t="s">
        <v>925</v>
      </c>
      <c r="L116" s="138" t="s">
        <v>84</v>
      </c>
      <c r="M116" s="138" t="s">
        <v>85</v>
      </c>
      <c r="N116" s="79"/>
      <c r="O116" s="138"/>
      <c r="P116" s="141"/>
      <c r="Q116" s="87"/>
      <c r="R116" s="79"/>
      <c r="S116" s="90" t="s">
        <v>95</v>
      </c>
      <c r="T116" s="84"/>
      <c r="U116" s="84"/>
      <c r="V116" s="84"/>
      <c r="W116" s="127" t="s">
        <v>88</v>
      </c>
      <c r="X116" s="138" t="s">
        <v>89</v>
      </c>
      <c r="Y116" s="138"/>
      <c r="Z116" s="138"/>
      <c r="AA116" s="138" t="s">
        <v>924</v>
      </c>
      <c r="AB116" s="79"/>
      <c r="AC116" s="93" t="s">
        <v>700</v>
      </c>
      <c r="AD116" s="93" t="s">
        <v>93</v>
      </c>
      <c r="AE116" s="93" t="s">
        <v>93</v>
      </c>
      <c r="AF116" s="79" t="s">
        <v>91</v>
      </c>
      <c r="AG116" s="86">
        <v>43448</v>
      </c>
      <c r="AH116" s="138"/>
      <c r="AI116" s="138" t="s">
        <v>911</v>
      </c>
      <c r="AJ116" s="138" t="s">
        <v>912</v>
      </c>
      <c r="AK116" s="138"/>
      <c r="AL116" s="84" t="s">
        <v>82</v>
      </c>
      <c r="AM116" s="79" t="s">
        <v>98</v>
      </c>
      <c r="AN116" s="140"/>
      <c r="AO116" s="129" t="s">
        <v>923</v>
      </c>
      <c r="AP116" s="124"/>
      <c r="AQ116" s="124"/>
      <c r="AR116" s="124"/>
      <c r="AS116" s="124"/>
      <c r="AT116" s="124"/>
    </row>
    <row r="117" spans="1:46" s="130" customFormat="1" ht="13.5">
      <c r="A117" s="84">
        <v>105</v>
      </c>
      <c r="B117" s="138" t="s">
        <v>928</v>
      </c>
      <c r="C117" s="175" t="s">
        <v>498</v>
      </c>
      <c r="D117" s="132"/>
      <c r="E117" s="137" t="s">
        <v>929</v>
      </c>
      <c r="F117" s="137" t="s">
        <v>97</v>
      </c>
      <c r="G117" s="138"/>
      <c r="H117" s="138"/>
      <c r="I117" s="79"/>
      <c r="J117" s="79" t="s">
        <v>97</v>
      </c>
      <c r="K117" s="82" t="s">
        <v>930</v>
      </c>
      <c r="L117" s="138" t="s">
        <v>84</v>
      </c>
      <c r="M117" s="138" t="s">
        <v>85</v>
      </c>
      <c r="N117" s="79"/>
      <c r="O117" s="138"/>
      <c r="P117" s="141"/>
      <c r="Q117" s="87"/>
      <c r="R117" s="79"/>
      <c r="S117" s="90" t="s">
        <v>95</v>
      </c>
      <c r="T117" s="84"/>
      <c r="U117" s="86"/>
      <c r="V117" s="84"/>
      <c r="W117" s="127" t="s">
        <v>88</v>
      </c>
      <c r="X117" s="138" t="s">
        <v>89</v>
      </c>
      <c r="Y117" s="138"/>
      <c r="Z117" s="138"/>
      <c r="AA117" s="138" t="s">
        <v>931</v>
      </c>
      <c r="AB117" s="79"/>
      <c r="AC117" s="93" t="s">
        <v>700</v>
      </c>
      <c r="AD117" s="93" t="s">
        <v>93</v>
      </c>
      <c r="AE117" s="93" t="s">
        <v>93</v>
      </c>
      <c r="AF117" s="79" t="s">
        <v>91</v>
      </c>
      <c r="AG117" s="86">
        <v>43448</v>
      </c>
      <c r="AH117" s="138"/>
      <c r="AI117" s="138" t="s">
        <v>911</v>
      </c>
      <c r="AJ117" s="138" t="s">
        <v>912</v>
      </c>
      <c r="AK117" s="138"/>
      <c r="AL117" s="84" t="s">
        <v>82</v>
      </c>
      <c r="AM117" s="79" t="s">
        <v>98</v>
      </c>
      <c r="AN117" s="140"/>
      <c r="AO117" s="129" t="s">
        <v>932</v>
      </c>
      <c r="AP117" s="124"/>
      <c r="AQ117" s="124"/>
      <c r="AR117" s="124"/>
      <c r="AS117" s="124"/>
      <c r="AT117" s="124"/>
    </row>
    <row r="118" spans="1:46" s="130" customFormat="1" ht="13.5">
      <c r="A118" s="84">
        <v>106</v>
      </c>
      <c r="B118" s="138" t="s">
        <v>937</v>
      </c>
      <c r="C118" s="175" t="s">
        <v>498</v>
      </c>
      <c r="D118" s="132"/>
      <c r="E118" s="137" t="s">
        <v>936</v>
      </c>
      <c r="F118" s="137" t="s">
        <v>882</v>
      </c>
      <c r="G118" s="138"/>
      <c r="H118" s="138"/>
      <c r="I118" s="79"/>
      <c r="J118" s="79" t="s">
        <v>882</v>
      </c>
      <c r="K118" s="82" t="s">
        <v>935</v>
      </c>
      <c r="L118" s="138" t="s">
        <v>84</v>
      </c>
      <c r="M118" s="138" t="s">
        <v>85</v>
      </c>
      <c r="N118" s="79"/>
      <c r="O118" s="138"/>
      <c r="P118" s="141"/>
      <c r="Q118" s="87"/>
      <c r="R118" s="79"/>
      <c r="S118" s="90" t="s">
        <v>95</v>
      </c>
      <c r="T118" s="84"/>
      <c r="U118" s="84"/>
      <c r="V118" s="84"/>
      <c r="W118" s="127" t="s">
        <v>404</v>
      </c>
      <c r="X118" s="138" t="s">
        <v>770</v>
      </c>
      <c r="Y118" s="138"/>
      <c r="Z118" s="138"/>
      <c r="AA118" s="138" t="s">
        <v>934</v>
      </c>
      <c r="AB118" s="79"/>
      <c r="AC118" s="93" t="s">
        <v>700</v>
      </c>
      <c r="AD118" s="93" t="s">
        <v>93</v>
      </c>
      <c r="AE118" s="93" t="s">
        <v>93</v>
      </c>
      <c r="AF118" s="79" t="s">
        <v>91</v>
      </c>
      <c r="AG118" s="86">
        <v>43448</v>
      </c>
      <c r="AH118" s="138"/>
      <c r="AI118" s="138" t="s">
        <v>911</v>
      </c>
      <c r="AJ118" s="138" t="s">
        <v>912</v>
      </c>
      <c r="AK118" s="138"/>
      <c r="AL118" s="84" t="s">
        <v>82</v>
      </c>
      <c r="AM118" s="79" t="s">
        <v>98</v>
      </c>
      <c r="AN118" s="140"/>
      <c r="AO118" s="129" t="s">
        <v>933</v>
      </c>
      <c r="AP118" s="124"/>
      <c r="AQ118" s="124"/>
      <c r="AR118" s="124"/>
      <c r="AS118" s="124"/>
      <c r="AT118" s="124"/>
    </row>
    <row r="119" spans="1:46" s="130" customFormat="1" ht="13.5">
      <c r="A119" s="84">
        <v>107</v>
      </c>
      <c r="B119" s="138" t="s">
        <v>938</v>
      </c>
      <c r="C119" s="175" t="s">
        <v>498</v>
      </c>
      <c r="D119" s="132"/>
      <c r="E119" s="137" t="s">
        <v>939</v>
      </c>
      <c r="F119" s="137" t="s">
        <v>381</v>
      </c>
      <c r="G119" s="138"/>
      <c r="H119" s="138"/>
      <c r="I119" s="79"/>
      <c r="J119" s="79" t="s">
        <v>93</v>
      </c>
      <c r="K119" s="82" t="s">
        <v>940</v>
      </c>
      <c r="L119" s="138" t="s">
        <v>84</v>
      </c>
      <c r="M119" s="138" t="s">
        <v>85</v>
      </c>
      <c r="N119" s="79"/>
      <c r="O119" s="138"/>
      <c r="P119" s="139"/>
      <c r="Q119" s="79"/>
      <c r="R119" s="79"/>
      <c r="S119" s="90" t="s">
        <v>108</v>
      </c>
      <c r="T119" s="84"/>
      <c r="U119" s="86"/>
      <c r="V119" s="84"/>
      <c r="W119" s="127" t="s">
        <v>88</v>
      </c>
      <c r="X119" s="138" t="s">
        <v>89</v>
      </c>
      <c r="Y119" s="138"/>
      <c r="Z119" s="138"/>
      <c r="AA119" s="138" t="s">
        <v>941</v>
      </c>
      <c r="AB119" s="79"/>
      <c r="AC119" s="93" t="s">
        <v>113</v>
      </c>
      <c r="AD119" s="93" t="s">
        <v>93</v>
      </c>
      <c r="AE119" s="93" t="s">
        <v>93</v>
      </c>
      <c r="AF119" s="79" t="s">
        <v>91</v>
      </c>
      <c r="AG119" s="86">
        <v>43448</v>
      </c>
      <c r="AH119" s="138"/>
      <c r="AI119" s="138" t="s">
        <v>358</v>
      </c>
      <c r="AJ119" s="138" t="s">
        <v>355</v>
      </c>
      <c r="AK119" s="138"/>
      <c r="AL119" s="84" t="s">
        <v>82</v>
      </c>
      <c r="AM119" s="80" t="s">
        <v>444</v>
      </c>
      <c r="AN119" s="140"/>
      <c r="AO119" s="129"/>
      <c r="AP119" s="124"/>
      <c r="AQ119" s="124"/>
      <c r="AR119" s="124"/>
      <c r="AS119" s="124"/>
      <c r="AT119" s="124"/>
    </row>
    <row r="120" spans="1:46" s="130" customFormat="1" ht="13.5">
      <c r="A120" s="84">
        <v>108</v>
      </c>
      <c r="B120" s="138" t="s">
        <v>947</v>
      </c>
      <c r="C120" s="175" t="s">
        <v>498</v>
      </c>
      <c r="D120" s="132"/>
      <c r="E120" s="137" t="s">
        <v>946</v>
      </c>
      <c r="F120" s="137" t="s">
        <v>945</v>
      </c>
      <c r="G120" s="138"/>
      <c r="H120" s="138"/>
      <c r="I120" s="79"/>
      <c r="J120" s="79" t="s">
        <v>943</v>
      </c>
      <c r="K120" s="82" t="s">
        <v>944</v>
      </c>
      <c r="L120" s="138" t="s">
        <v>84</v>
      </c>
      <c r="M120" s="138" t="s">
        <v>85</v>
      </c>
      <c r="N120" s="79"/>
      <c r="O120" s="138"/>
      <c r="P120" s="139"/>
      <c r="Q120" s="79"/>
      <c r="R120" s="79"/>
      <c r="S120" s="90" t="s">
        <v>95</v>
      </c>
      <c r="T120" s="84"/>
      <c r="U120" s="86"/>
      <c r="V120" s="84"/>
      <c r="W120" s="127" t="s">
        <v>88</v>
      </c>
      <c r="X120" s="138" t="s">
        <v>100</v>
      </c>
      <c r="Y120" s="138"/>
      <c r="Z120" s="138"/>
      <c r="AA120" s="138" t="s">
        <v>1041</v>
      </c>
      <c r="AB120" s="79"/>
      <c r="AC120" s="79" t="s">
        <v>113</v>
      </c>
      <c r="AD120" s="93" t="s">
        <v>93</v>
      </c>
      <c r="AE120" s="93" t="s">
        <v>93</v>
      </c>
      <c r="AF120" s="79" t="s">
        <v>91</v>
      </c>
      <c r="AG120" s="86">
        <v>43448</v>
      </c>
      <c r="AH120" s="138"/>
      <c r="AI120" s="138" t="s">
        <v>532</v>
      </c>
      <c r="AJ120" s="138" t="s">
        <v>355</v>
      </c>
      <c r="AK120" s="138"/>
      <c r="AL120" s="84" t="s">
        <v>82</v>
      </c>
      <c r="AM120" s="80" t="s">
        <v>444</v>
      </c>
      <c r="AN120" s="140"/>
      <c r="AO120" s="129" t="s">
        <v>942</v>
      </c>
      <c r="AP120" s="124"/>
      <c r="AQ120" s="124"/>
      <c r="AR120" s="124"/>
      <c r="AS120" s="124"/>
      <c r="AT120" s="124"/>
    </row>
    <row r="121" spans="1:46" s="130" customFormat="1" ht="13.5">
      <c r="A121" s="84">
        <v>109</v>
      </c>
      <c r="B121" s="138" t="s">
        <v>948</v>
      </c>
      <c r="C121" s="175" t="s">
        <v>498</v>
      </c>
      <c r="D121" s="132"/>
      <c r="E121" s="137" t="s">
        <v>949</v>
      </c>
      <c r="F121" s="137" t="s">
        <v>431</v>
      </c>
      <c r="G121" s="138"/>
      <c r="H121" s="138"/>
      <c r="I121" s="79"/>
      <c r="J121" s="79" t="s">
        <v>93</v>
      </c>
      <c r="K121" s="87"/>
      <c r="L121" s="138" t="s">
        <v>84</v>
      </c>
      <c r="M121" s="138" t="s">
        <v>85</v>
      </c>
      <c r="N121" s="79"/>
      <c r="O121" s="138"/>
      <c r="P121" s="139"/>
      <c r="Q121" s="87"/>
      <c r="R121" s="79"/>
      <c r="S121" s="90" t="s">
        <v>95</v>
      </c>
      <c r="T121" s="84"/>
      <c r="U121" s="86"/>
      <c r="V121" s="84"/>
      <c r="W121" s="127" t="s">
        <v>88</v>
      </c>
      <c r="X121" s="138" t="s">
        <v>100</v>
      </c>
      <c r="Y121" s="138"/>
      <c r="Z121" s="138"/>
      <c r="AA121" s="138" t="s">
        <v>950</v>
      </c>
      <c r="AB121" s="79"/>
      <c r="AC121" s="79" t="s">
        <v>113</v>
      </c>
      <c r="AD121" s="93" t="s">
        <v>93</v>
      </c>
      <c r="AE121" s="93" t="s">
        <v>93</v>
      </c>
      <c r="AF121" s="79" t="s">
        <v>91</v>
      </c>
      <c r="AG121" s="86">
        <v>43448</v>
      </c>
      <c r="AH121" s="138"/>
      <c r="AI121" s="138" t="s">
        <v>356</v>
      </c>
      <c r="AJ121" s="138" t="s">
        <v>92</v>
      </c>
      <c r="AK121" s="138"/>
      <c r="AL121" s="84" t="s">
        <v>82</v>
      </c>
      <c r="AM121" s="80" t="s">
        <v>444</v>
      </c>
      <c r="AN121" s="140"/>
      <c r="AO121" s="129"/>
      <c r="AP121" s="124"/>
      <c r="AQ121" s="124"/>
      <c r="AR121" s="124"/>
      <c r="AS121" s="124"/>
      <c r="AT121" s="124"/>
    </row>
    <row r="122" spans="1:46" s="130" customFormat="1" ht="13.5">
      <c r="A122" s="84">
        <v>110</v>
      </c>
      <c r="B122" s="138" t="s">
        <v>971</v>
      </c>
      <c r="C122" s="86">
        <v>43438</v>
      </c>
      <c r="D122" s="132"/>
      <c r="E122" s="137" t="s">
        <v>972</v>
      </c>
      <c r="F122" s="137" t="s">
        <v>623</v>
      </c>
      <c r="G122" s="138"/>
      <c r="H122" s="138"/>
      <c r="I122" s="79"/>
      <c r="J122" s="79" t="s">
        <v>629</v>
      </c>
      <c r="K122" s="87">
        <v>33659</v>
      </c>
      <c r="L122" s="138" t="s">
        <v>94</v>
      </c>
      <c r="M122" s="138" t="s">
        <v>85</v>
      </c>
      <c r="N122" s="79"/>
      <c r="O122" s="138"/>
      <c r="P122" s="139"/>
      <c r="Q122" s="87"/>
      <c r="R122" s="79"/>
      <c r="S122" s="90" t="s">
        <v>95</v>
      </c>
      <c r="T122" s="84"/>
      <c r="U122" s="86"/>
      <c r="V122" s="84"/>
      <c r="W122" s="127" t="s">
        <v>530</v>
      </c>
      <c r="X122" s="138" t="s">
        <v>425</v>
      </c>
      <c r="Y122" s="138"/>
      <c r="Z122" s="138"/>
      <c r="AA122" s="138" t="s">
        <v>973</v>
      </c>
      <c r="AB122" s="79"/>
      <c r="AC122" s="79" t="s">
        <v>113</v>
      </c>
      <c r="AD122" s="79" t="s">
        <v>93</v>
      </c>
      <c r="AE122" s="79" t="s">
        <v>93</v>
      </c>
      <c r="AF122" s="79" t="s">
        <v>91</v>
      </c>
      <c r="AG122" s="86">
        <v>43448</v>
      </c>
      <c r="AH122" s="138"/>
      <c r="AI122" s="138" t="s">
        <v>974</v>
      </c>
      <c r="AJ122" s="138" t="s">
        <v>116</v>
      </c>
      <c r="AK122" s="138"/>
      <c r="AL122" s="84" t="s">
        <v>82</v>
      </c>
      <c r="AM122" s="79" t="s">
        <v>427</v>
      </c>
      <c r="AN122" s="140"/>
      <c r="AO122" s="129"/>
      <c r="AP122" s="124"/>
      <c r="AQ122" s="124"/>
      <c r="AR122" s="124"/>
      <c r="AS122" s="124"/>
      <c r="AT122" s="124"/>
    </row>
    <row r="123" spans="1:46" s="130" customFormat="1" ht="13.5">
      <c r="A123" s="84">
        <v>111</v>
      </c>
      <c r="B123" s="138" t="s">
        <v>975</v>
      </c>
      <c r="C123" s="86">
        <v>43439</v>
      </c>
      <c r="D123" s="132"/>
      <c r="E123" s="137" t="s">
        <v>976</v>
      </c>
      <c r="F123" s="137" t="s">
        <v>977</v>
      </c>
      <c r="G123" s="138"/>
      <c r="H123" s="138"/>
      <c r="I123" s="79"/>
      <c r="J123" s="79" t="s">
        <v>93</v>
      </c>
      <c r="K123" s="87">
        <v>44717</v>
      </c>
      <c r="L123" s="138" t="s">
        <v>84</v>
      </c>
      <c r="M123" s="138" t="s">
        <v>85</v>
      </c>
      <c r="N123" s="79"/>
      <c r="O123" s="138"/>
      <c r="P123" s="139"/>
      <c r="Q123" s="87"/>
      <c r="R123" s="79"/>
      <c r="S123" s="90" t="s">
        <v>557</v>
      </c>
      <c r="T123" s="84"/>
      <c r="U123" s="86"/>
      <c r="V123" s="84"/>
      <c r="W123" s="127" t="s">
        <v>411</v>
      </c>
      <c r="X123" s="138" t="s">
        <v>413</v>
      </c>
      <c r="Y123" s="138"/>
      <c r="Z123" s="138"/>
      <c r="AA123" s="138" t="s">
        <v>978</v>
      </c>
      <c r="AB123" s="79"/>
      <c r="AC123" s="79" t="s">
        <v>979</v>
      </c>
      <c r="AD123" s="79" t="s">
        <v>93</v>
      </c>
      <c r="AE123" s="79" t="s">
        <v>93</v>
      </c>
      <c r="AF123" s="79" t="s">
        <v>91</v>
      </c>
      <c r="AG123" s="86">
        <v>43448</v>
      </c>
      <c r="AH123" s="138"/>
      <c r="AI123" s="138" t="s">
        <v>980</v>
      </c>
      <c r="AJ123" s="138" t="s">
        <v>364</v>
      </c>
      <c r="AK123" s="138"/>
      <c r="AL123" s="84" t="s">
        <v>82</v>
      </c>
      <c r="AM123" s="79" t="s">
        <v>360</v>
      </c>
      <c r="AN123" s="140"/>
      <c r="AO123" s="129" t="s">
        <v>981</v>
      </c>
      <c r="AP123" s="124"/>
      <c r="AQ123" s="124"/>
      <c r="AR123" s="124"/>
      <c r="AS123" s="124"/>
      <c r="AT123" s="124"/>
    </row>
    <row r="124" spans="1:46" s="130" customFormat="1" ht="13.5">
      <c r="A124" s="84">
        <v>112</v>
      </c>
      <c r="B124" s="138" t="s">
        <v>983</v>
      </c>
      <c r="C124" s="86">
        <v>43440</v>
      </c>
      <c r="D124" s="132"/>
      <c r="E124" s="137" t="s">
        <v>982</v>
      </c>
      <c r="F124" s="137" t="s">
        <v>93</v>
      </c>
      <c r="G124" s="138"/>
      <c r="H124" s="138"/>
      <c r="I124" s="79"/>
      <c r="J124" s="79" t="s">
        <v>110</v>
      </c>
      <c r="K124" s="87">
        <v>34640</v>
      </c>
      <c r="L124" s="138" t="s">
        <v>84</v>
      </c>
      <c r="M124" s="138" t="s">
        <v>85</v>
      </c>
      <c r="N124" s="79"/>
      <c r="O124" s="138"/>
      <c r="P124" s="141"/>
      <c r="Q124" s="87"/>
      <c r="R124" s="79"/>
      <c r="S124" s="90" t="s">
        <v>87</v>
      </c>
      <c r="T124" s="84"/>
      <c r="U124" s="84"/>
      <c r="V124" s="84"/>
      <c r="W124" s="127" t="s">
        <v>88</v>
      </c>
      <c r="X124" s="138"/>
      <c r="Y124" s="138"/>
      <c r="Z124" s="138"/>
      <c r="AA124" s="138" t="s">
        <v>984</v>
      </c>
      <c r="AB124" s="79"/>
      <c r="AC124" s="79" t="s">
        <v>979</v>
      </c>
      <c r="AD124" s="79" t="s">
        <v>93</v>
      </c>
      <c r="AE124" s="79" t="s">
        <v>93</v>
      </c>
      <c r="AF124" s="79" t="s">
        <v>91</v>
      </c>
      <c r="AG124" s="86">
        <v>43448</v>
      </c>
      <c r="AH124" s="138"/>
      <c r="AI124" s="138" t="s">
        <v>356</v>
      </c>
      <c r="AJ124" s="138" t="s">
        <v>985</v>
      </c>
      <c r="AK124" s="138"/>
      <c r="AL124" s="84" t="s">
        <v>82</v>
      </c>
      <c r="AM124" s="89" t="s">
        <v>114</v>
      </c>
      <c r="AN124" s="140"/>
      <c r="AO124" s="129" t="s">
        <v>986</v>
      </c>
      <c r="AP124" s="124"/>
      <c r="AQ124" s="124"/>
      <c r="AR124" s="124"/>
      <c r="AS124" s="124"/>
      <c r="AT124" s="124"/>
    </row>
    <row r="125" spans="1:46" s="130" customFormat="1" ht="13.5">
      <c r="A125" s="84">
        <v>113</v>
      </c>
      <c r="B125" s="138" t="s">
        <v>987</v>
      </c>
      <c r="C125" s="86">
        <v>43440</v>
      </c>
      <c r="D125" s="132"/>
      <c r="E125" s="137" t="s">
        <v>988</v>
      </c>
      <c r="F125" s="137" t="s">
        <v>431</v>
      </c>
      <c r="G125" s="138"/>
      <c r="H125" s="138"/>
      <c r="I125" s="79"/>
      <c r="J125" s="79" t="s">
        <v>93</v>
      </c>
      <c r="K125" s="87">
        <v>34013</v>
      </c>
      <c r="L125" s="138" t="s">
        <v>84</v>
      </c>
      <c r="M125" s="138" t="s">
        <v>85</v>
      </c>
      <c r="N125" s="79"/>
      <c r="O125" s="138"/>
      <c r="P125" s="141"/>
      <c r="Q125" s="87"/>
      <c r="R125" s="79"/>
      <c r="S125" s="90" t="s">
        <v>95</v>
      </c>
      <c r="T125" s="84"/>
      <c r="U125" s="84"/>
      <c r="V125" s="84"/>
      <c r="W125" s="127" t="s">
        <v>88</v>
      </c>
      <c r="X125" s="138" t="s">
        <v>413</v>
      </c>
      <c r="Y125" s="138"/>
      <c r="Z125" s="138"/>
      <c r="AA125" s="138" t="s">
        <v>989</v>
      </c>
      <c r="AB125" s="79"/>
      <c r="AC125" s="79" t="s">
        <v>979</v>
      </c>
      <c r="AD125" s="79" t="s">
        <v>93</v>
      </c>
      <c r="AE125" s="79" t="s">
        <v>93</v>
      </c>
      <c r="AF125" s="79" t="s">
        <v>91</v>
      </c>
      <c r="AG125" s="86">
        <v>43448</v>
      </c>
      <c r="AH125" s="138"/>
      <c r="AI125" s="138" t="s">
        <v>532</v>
      </c>
      <c r="AJ125" s="138" t="s">
        <v>355</v>
      </c>
      <c r="AK125" s="138"/>
      <c r="AL125" s="84" t="s">
        <v>82</v>
      </c>
      <c r="AM125" s="89" t="s">
        <v>114</v>
      </c>
      <c r="AN125" s="140"/>
      <c r="AO125" s="129" t="s">
        <v>990</v>
      </c>
      <c r="AP125" s="124"/>
      <c r="AQ125" s="124"/>
      <c r="AR125" s="124"/>
      <c r="AS125" s="124"/>
      <c r="AT125" s="124"/>
    </row>
    <row r="126" spans="1:46" s="130" customFormat="1" ht="13.5">
      <c r="A126" s="84">
        <v>114</v>
      </c>
      <c r="B126" s="138" t="s">
        <v>992</v>
      </c>
      <c r="C126" s="86">
        <v>43438</v>
      </c>
      <c r="D126" s="132"/>
      <c r="E126" s="137" t="s">
        <v>993</v>
      </c>
      <c r="F126" s="137" t="s">
        <v>994</v>
      </c>
      <c r="G126" s="138"/>
      <c r="H126" s="138"/>
      <c r="I126" s="79"/>
      <c r="J126" s="79" t="s">
        <v>97</v>
      </c>
      <c r="K126" s="87">
        <v>34427</v>
      </c>
      <c r="L126" s="138" t="s">
        <v>94</v>
      </c>
      <c r="M126" s="138" t="s">
        <v>85</v>
      </c>
      <c r="N126" s="79"/>
      <c r="O126" s="138"/>
      <c r="P126" s="139"/>
      <c r="Q126" s="87"/>
      <c r="R126" s="79"/>
      <c r="S126" s="90" t="s">
        <v>87</v>
      </c>
      <c r="T126" s="84"/>
      <c r="U126" s="86"/>
      <c r="V126" s="84"/>
      <c r="W126" s="127" t="s">
        <v>88</v>
      </c>
      <c r="X126" s="138" t="s">
        <v>105</v>
      </c>
      <c r="Y126" s="138"/>
      <c r="Z126" s="138"/>
      <c r="AA126" s="138" t="s">
        <v>995</v>
      </c>
      <c r="AB126" s="79"/>
      <c r="AC126" s="79" t="s">
        <v>996</v>
      </c>
      <c r="AD126" s="79" t="s">
        <v>93</v>
      </c>
      <c r="AE126" s="79" t="s">
        <v>93</v>
      </c>
      <c r="AF126" s="79" t="s">
        <v>91</v>
      </c>
      <c r="AG126" s="86">
        <v>43448</v>
      </c>
      <c r="AH126" s="138"/>
      <c r="AI126" s="138" t="s">
        <v>388</v>
      </c>
      <c r="AJ126" s="138" t="s">
        <v>116</v>
      </c>
      <c r="AK126" s="138"/>
      <c r="AL126" s="84" t="s">
        <v>82</v>
      </c>
      <c r="AM126" s="79" t="s">
        <v>444</v>
      </c>
      <c r="AN126" s="140"/>
      <c r="AO126" s="129" t="s">
        <v>997</v>
      </c>
      <c r="AP126" s="124"/>
      <c r="AQ126" s="124"/>
      <c r="AR126" s="124"/>
      <c r="AS126" s="124"/>
      <c r="AT126" s="124"/>
    </row>
    <row r="127" spans="1:46" s="130" customFormat="1" ht="13.5">
      <c r="A127" s="84">
        <v>115</v>
      </c>
      <c r="B127" s="138" t="s">
        <v>1002</v>
      </c>
      <c r="C127" s="86">
        <v>43438</v>
      </c>
      <c r="D127" s="132"/>
      <c r="E127" s="137" t="s">
        <v>1001</v>
      </c>
      <c r="F127" s="137" t="s">
        <v>1000</v>
      </c>
      <c r="G127" s="138"/>
      <c r="H127" s="138"/>
      <c r="I127" s="79"/>
      <c r="J127" s="79" t="s">
        <v>93</v>
      </c>
      <c r="K127" s="87">
        <v>35556</v>
      </c>
      <c r="L127" s="138" t="s">
        <v>94</v>
      </c>
      <c r="M127" s="138" t="s">
        <v>85</v>
      </c>
      <c r="N127" s="79"/>
      <c r="O127" s="138"/>
      <c r="P127" s="129"/>
      <c r="Q127" s="87"/>
      <c r="R127" s="79"/>
      <c r="S127" s="90" t="s">
        <v>95</v>
      </c>
      <c r="T127" s="84"/>
      <c r="U127" s="84"/>
      <c r="V127" s="84"/>
      <c r="W127" s="127" t="s">
        <v>88</v>
      </c>
      <c r="X127" s="138" t="s">
        <v>89</v>
      </c>
      <c r="Y127" s="138"/>
      <c r="Z127" s="138"/>
      <c r="AA127" s="138" t="s">
        <v>999</v>
      </c>
      <c r="AB127" s="79"/>
      <c r="AC127" s="79" t="s">
        <v>113</v>
      </c>
      <c r="AD127" s="79" t="s">
        <v>93</v>
      </c>
      <c r="AE127" s="79" t="s">
        <v>93</v>
      </c>
      <c r="AF127" s="79" t="s">
        <v>91</v>
      </c>
      <c r="AG127" s="86">
        <v>43448</v>
      </c>
      <c r="AH127" s="138"/>
      <c r="AI127" s="138" t="s">
        <v>388</v>
      </c>
      <c r="AJ127" s="138" t="s">
        <v>116</v>
      </c>
      <c r="AK127" s="138"/>
      <c r="AL127" s="84" t="s">
        <v>82</v>
      </c>
      <c r="AM127" s="79" t="s">
        <v>114</v>
      </c>
      <c r="AN127" s="140"/>
      <c r="AO127" s="129" t="s">
        <v>998</v>
      </c>
      <c r="AP127" s="124"/>
      <c r="AQ127" s="124"/>
      <c r="AR127" s="124"/>
      <c r="AS127" s="124"/>
      <c r="AT127" s="124"/>
    </row>
    <row r="128" spans="1:46" s="130" customFormat="1" ht="13.5">
      <c r="A128" s="84">
        <v>116</v>
      </c>
      <c r="B128" s="138" t="s">
        <v>1003</v>
      </c>
      <c r="C128" s="86">
        <v>43441</v>
      </c>
      <c r="D128" s="132"/>
      <c r="E128" s="137" t="s">
        <v>1004</v>
      </c>
      <c r="F128" s="137" t="s">
        <v>1005</v>
      </c>
      <c r="G128" s="138"/>
      <c r="H128" s="138"/>
      <c r="I128" s="79"/>
      <c r="J128" s="79" t="s">
        <v>882</v>
      </c>
      <c r="K128" s="87">
        <v>36712</v>
      </c>
      <c r="L128" s="138" t="s">
        <v>84</v>
      </c>
      <c r="M128" s="138" t="s">
        <v>85</v>
      </c>
      <c r="N128" s="79"/>
      <c r="O128" s="138"/>
      <c r="P128" s="139"/>
      <c r="Q128" s="87"/>
      <c r="R128" s="79"/>
      <c r="S128" s="90" t="s">
        <v>95</v>
      </c>
      <c r="T128" s="84"/>
      <c r="U128" s="86"/>
      <c r="V128" s="84"/>
      <c r="W128" s="127" t="s">
        <v>88</v>
      </c>
      <c r="X128" s="138" t="s">
        <v>89</v>
      </c>
      <c r="Y128" s="138"/>
      <c r="Z128" s="138"/>
      <c r="AA128" s="138" t="s">
        <v>1006</v>
      </c>
      <c r="AB128" s="79"/>
      <c r="AC128" s="79" t="s">
        <v>113</v>
      </c>
      <c r="AD128" s="79" t="s">
        <v>93</v>
      </c>
      <c r="AE128" s="79" t="s">
        <v>93</v>
      </c>
      <c r="AF128" s="79" t="s">
        <v>91</v>
      </c>
      <c r="AG128" s="86">
        <v>43448</v>
      </c>
      <c r="AH128" s="138"/>
      <c r="AI128" s="138" t="s">
        <v>388</v>
      </c>
      <c r="AJ128" s="138" t="s">
        <v>116</v>
      </c>
      <c r="AK128" s="138"/>
      <c r="AL128" s="84" t="s">
        <v>82</v>
      </c>
      <c r="AM128" s="79" t="s">
        <v>114</v>
      </c>
      <c r="AN128" s="140"/>
      <c r="AO128" s="129"/>
      <c r="AP128" s="124"/>
      <c r="AQ128" s="124"/>
      <c r="AR128" s="124"/>
      <c r="AS128" s="124"/>
      <c r="AT128" s="124"/>
    </row>
    <row r="129" spans="1:46" s="130" customFormat="1" ht="13.5">
      <c r="A129" s="84">
        <v>117</v>
      </c>
      <c r="B129" s="138" t="s">
        <v>1007</v>
      </c>
      <c r="C129" s="86">
        <v>43439</v>
      </c>
      <c r="D129" s="132"/>
      <c r="E129" s="137" t="s">
        <v>1008</v>
      </c>
      <c r="F129" s="137" t="s">
        <v>93</v>
      </c>
      <c r="G129" s="138"/>
      <c r="H129" s="138"/>
      <c r="I129" s="79"/>
      <c r="J129" s="79" t="s">
        <v>93</v>
      </c>
      <c r="K129" s="82" t="s">
        <v>1009</v>
      </c>
      <c r="L129" s="138" t="s">
        <v>94</v>
      </c>
      <c r="M129" s="138" t="s">
        <v>99</v>
      </c>
      <c r="N129" s="79"/>
      <c r="O129" s="138"/>
      <c r="P129" s="141"/>
      <c r="Q129" s="87"/>
      <c r="R129" s="79"/>
      <c r="S129" s="90" t="s">
        <v>95</v>
      </c>
      <c r="T129" s="84"/>
      <c r="U129" s="84"/>
      <c r="V129" s="84"/>
      <c r="W129" s="127" t="s">
        <v>88</v>
      </c>
      <c r="X129" s="138" t="s">
        <v>89</v>
      </c>
      <c r="Y129" s="138"/>
      <c r="Z129" s="138"/>
      <c r="AA129" s="138" t="s">
        <v>1010</v>
      </c>
      <c r="AB129" s="79"/>
      <c r="AC129" s="79" t="s">
        <v>113</v>
      </c>
      <c r="AD129" s="79" t="s">
        <v>93</v>
      </c>
      <c r="AE129" s="79" t="s">
        <v>93</v>
      </c>
      <c r="AF129" s="79" t="s">
        <v>91</v>
      </c>
      <c r="AG129" s="86">
        <v>43448</v>
      </c>
      <c r="AH129" s="138"/>
      <c r="AI129" s="138" t="s">
        <v>372</v>
      </c>
      <c r="AJ129" s="138" t="s">
        <v>92</v>
      </c>
      <c r="AK129" s="138"/>
      <c r="AL129" s="84" t="s">
        <v>82</v>
      </c>
      <c r="AM129" s="80" t="s">
        <v>444</v>
      </c>
      <c r="AN129" s="140"/>
      <c r="AO129" s="129"/>
      <c r="AP129" s="124"/>
      <c r="AQ129" s="124"/>
      <c r="AR129" s="124"/>
      <c r="AS129" s="124"/>
      <c r="AT129" s="124"/>
    </row>
    <row r="130" spans="1:46" s="130" customFormat="1" ht="13.5">
      <c r="A130" s="84">
        <v>118</v>
      </c>
      <c r="B130" s="138" t="s">
        <v>1011</v>
      </c>
      <c r="C130" s="86">
        <v>43441</v>
      </c>
      <c r="D130" s="132"/>
      <c r="E130" s="137" t="s">
        <v>1012</v>
      </c>
      <c r="F130" s="137" t="s">
        <v>1013</v>
      </c>
      <c r="G130" s="138"/>
      <c r="H130" s="138"/>
      <c r="I130" s="79"/>
      <c r="J130" s="79" t="s">
        <v>93</v>
      </c>
      <c r="K130" s="82" t="s">
        <v>1014</v>
      </c>
      <c r="L130" s="138" t="s">
        <v>84</v>
      </c>
      <c r="M130" s="138" t="s">
        <v>399</v>
      </c>
      <c r="N130" s="79"/>
      <c r="O130" s="138"/>
      <c r="P130" s="139"/>
      <c r="Q130" s="87"/>
      <c r="R130" s="79"/>
      <c r="S130" s="90" t="s">
        <v>95</v>
      </c>
      <c r="T130" s="84"/>
      <c r="U130" s="86"/>
      <c r="V130" s="84"/>
      <c r="W130" s="127" t="s">
        <v>88</v>
      </c>
      <c r="X130" s="138" t="s">
        <v>89</v>
      </c>
      <c r="Y130" s="138"/>
      <c r="Z130" s="138"/>
      <c r="AA130" s="138" t="s">
        <v>1015</v>
      </c>
      <c r="AB130" s="79"/>
      <c r="AC130" s="79" t="s">
        <v>113</v>
      </c>
      <c r="AD130" s="79" t="s">
        <v>93</v>
      </c>
      <c r="AE130" s="79" t="s">
        <v>93</v>
      </c>
      <c r="AF130" s="79" t="s">
        <v>91</v>
      </c>
      <c r="AG130" s="86">
        <v>43448</v>
      </c>
      <c r="AH130" s="138"/>
      <c r="AI130" s="138" t="s">
        <v>388</v>
      </c>
      <c r="AJ130" s="138" t="s">
        <v>116</v>
      </c>
      <c r="AK130" s="138"/>
      <c r="AL130" s="84" t="s">
        <v>82</v>
      </c>
      <c r="AM130" s="89" t="s">
        <v>114</v>
      </c>
      <c r="AN130" s="140"/>
      <c r="AO130" s="129"/>
      <c r="AP130" s="124"/>
      <c r="AQ130" s="124"/>
      <c r="AR130" s="124"/>
      <c r="AS130" s="124"/>
      <c r="AT130" s="124"/>
    </row>
    <row r="131" spans="1:46" s="130" customFormat="1" ht="13.5">
      <c r="A131" s="84">
        <v>119</v>
      </c>
      <c r="B131" s="138" t="s">
        <v>1017</v>
      </c>
      <c r="C131" s="86">
        <v>43441</v>
      </c>
      <c r="D131" s="132"/>
      <c r="E131" s="137" t="s">
        <v>1019</v>
      </c>
      <c r="F131" s="137" t="s">
        <v>1020</v>
      </c>
      <c r="G131" s="138"/>
      <c r="H131" s="138"/>
      <c r="I131" s="79"/>
      <c r="J131" s="79" t="s">
        <v>93</v>
      </c>
      <c r="K131" s="82" t="s">
        <v>1016</v>
      </c>
      <c r="L131" s="138" t="s">
        <v>84</v>
      </c>
      <c r="M131" s="138" t="s">
        <v>399</v>
      </c>
      <c r="N131" s="79"/>
      <c r="O131" s="138"/>
      <c r="P131" s="141"/>
      <c r="Q131" s="87"/>
      <c r="R131" s="79"/>
      <c r="S131" s="90" t="s">
        <v>95</v>
      </c>
      <c r="T131" s="84"/>
      <c r="U131" s="86"/>
      <c r="V131" s="84"/>
      <c r="W131" s="127" t="s">
        <v>88</v>
      </c>
      <c r="X131" s="138" t="s">
        <v>89</v>
      </c>
      <c r="Y131" s="138"/>
      <c r="Z131" s="138"/>
      <c r="AA131" s="138" t="s">
        <v>1021</v>
      </c>
      <c r="AB131" s="79"/>
      <c r="AC131" s="79" t="s">
        <v>113</v>
      </c>
      <c r="AD131" s="79" t="s">
        <v>93</v>
      </c>
      <c r="AE131" s="79" t="s">
        <v>93</v>
      </c>
      <c r="AF131" s="79" t="s">
        <v>91</v>
      </c>
      <c r="AG131" s="86">
        <v>43448</v>
      </c>
      <c r="AH131" s="138"/>
      <c r="AI131" s="138" t="s">
        <v>388</v>
      </c>
      <c r="AJ131" s="138" t="s">
        <v>116</v>
      </c>
      <c r="AK131" s="138"/>
      <c r="AL131" s="84" t="s">
        <v>82</v>
      </c>
      <c r="AM131" s="80" t="s">
        <v>444</v>
      </c>
      <c r="AN131" s="140"/>
      <c r="AO131" s="129"/>
      <c r="AP131" s="124"/>
      <c r="AQ131" s="124"/>
      <c r="AR131" s="124"/>
      <c r="AS131" s="124"/>
      <c r="AT131" s="124"/>
    </row>
    <row r="132" spans="1:46" s="130" customFormat="1" ht="13.5">
      <c r="A132" s="84">
        <v>120</v>
      </c>
      <c r="B132" s="138" t="s">
        <v>1022</v>
      </c>
      <c r="C132" s="86">
        <v>43441</v>
      </c>
      <c r="D132" s="132"/>
      <c r="E132" s="137" t="s">
        <v>1029</v>
      </c>
      <c r="F132" s="137" t="s">
        <v>1028</v>
      </c>
      <c r="G132" s="138"/>
      <c r="H132" s="138"/>
      <c r="I132" s="79"/>
      <c r="J132" s="79" t="s">
        <v>93</v>
      </c>
      <c r="K132" s="82" t="s">
        <v>1027</v>
      </c>
      <c r="L132" s="138" t="s">
        <v>84</v>
      </c>
      <c r="M132" s="138" t="s">
        <v>85</v>
      </c>
      <c r="N132" s="79"/>
      <c r="O132" s="138"/>
      <c r="P132" s="141"/>
      <c r="Q132" s="87"/>
      <c r="R132" s="79"/>
      <c r="S132" s="90" t="s">
        <v>95</v>
      </c>
      <c r="T132" s="84"/>
      <c r="U132" s="84"/>
      <c r="V132" s="84"/>
      <c r="W132" s="127" t="s">
        <v>411</v>
      </c>
      <c r="X132" s="138" t="s">
        <v>413</v>
      </c>
      <c r="Y132" s="138"/>
      <c r="Z132" s="138"/>
      <c r="AA132" s="138" t="s">
        <v>1026</v>
      </c>
      <c r="AB132" s="79"/>
      <c r="AC132" s="79" t="s">
        <v>113</v>
      </c>
      <c r="AD132" s="79" t="s">
        <v>93</v>
      </c>
      <c r="AE132" s="79" t="s">
        <v>93</v>
      </c>
      <c r="AF132" s="79" t="s">
        <v>91</v>
      </c>
      <c r="AG132" s="86">
        <v>43448</v>
      </c>
      <c r="AH132" s="138"/>
      <c r="AI132" s="138" t="s">
        <v>503</v>
      </c>
      <c r="AJ132" s="138" t="s">
        <v>116</v>
      </c>
      <c r="AK132" s="138"/>
      <c r="AL132" s="84" t="s">
        <v>82</v>
      </c>
      <c r="AM132" s="80" t="s">
        <v>117</v>
      </c>
      <c r="AN132" s="140"/>
      <c r="AO132" s="129"/>
      <c r="AP132" s="124"/>
      <c r="AQ132" s="124"/>
      <c r="AR132" s="124"/>
      <c r="AS132" s="124"/>
      <c r="AT132" s="124"/>
    </row>
    <row r="133" spans="1:46" s="130" customFormat="1" ht="13.5">
      <c r="A133" s="84">
        <v>121</v>
      </c>
      <c r="B133" s="138" t="s">
        <v>1018</v>
      </c>
      <c r="C133" s="86">
        <v>43441</v>
      </c>
      <c r="D133" s="132"/>
      <c r="E133" s="137" t="s">
        <v>1023</v>
      </c>
      <c r="F133" s="137" t="s">
        <v>93</v>
      </c>
      <c r="G133" s="138"/>
      <c r="H133" s="138"/>
      <c r="I133" s="79"/>
      <c r="J133" s="79" t="s">
        <v>93</v>
      </c>
      <c r="K133" s="82" t="s">
        <v>1024</v>
      </c>
      <c r="L133" s="138" t="s">
        <v>84</v>
      </c>
      <c r="M133" s="138" t="s">
        <v>399</v>
      </c>
      <c r="N133" s="79"/>
      <c r="O133" s="138"/>
      <c r="P133" s="139"/>
      <c r="Q133" s="87"/>
      <c r="R133" s="79"/>
      <c r="S133" s="90" t="s">
        <v>95</v>
      </c>
      <c r="T133" s="84"/>
      <c r="U133" s="86"/>
      <c r="V133" s="84"/>
      <c r="W133" s="127" t="s">
        <v>411</v>
      </c>
      <c r="X133" s="138" t="s">
        <v>413</v>
      </c>
      <c r="Y133" s="138"/>
      <c r="Z133" s="138"/>
      <c r="AA133" s="138" t="s">
        <v>1025</v>
      </c>
      <c r="AB133" s="79"/>
      <c r="AC133" s="79" t="s">
        <v>113</v>
      </c>
      <c r="AD133" s="79" t="s">
        <v>93</v>
      </c>
      <c r="AE133" s="79" t="s">
        <v>93</v>
      </c>
      <c r="AF133" s="79" t="s">
        <v>91</v>
      </c>
      <c r="AG133" s="86">
        <v>43448</v>
      </c>
      <c r="AH133" s="138"/>
      <c r="AI133" s="138" t="s">
        <v>503</v>
      </c>
      <c r="AJ133" s="138" t="s">
        <v>116</v>
      </c>
      <c r="AK133" s="138"/>
      <c r="AL133" s="84" t="s">
        <v>82</v>
      </c>
      <c r="AM133" s="80" t="s">
        <v>117</v>
      </c>
      <c r="AN133" s="140"/>
      <c r="AO133" s="129"/>
      <c r="AP133" s="124"/>
      <c r="AQ133" s="124"/>
      <c r="AR133" s="124"/>
      <c r="AS133" s="124"/>
      <c r="AT133" s="124"/>
    </row>
    <row r="134" spans="1:46" s="130" customFormat="1" ht="13.5">
      <c r="A134" s="84">
        <v>122</v>
      </c>
      <c r="B134" s="138" t="s">
        <v>1030</v>
      </c>
      <c r="C134" s="86">
        <v>43440</v>
      </c>
      <c r="D134" s="132"/>
      <c r="E134" s="137" t="s">
        <v>1031</v>
      </c>
      <c r="F134" s="137" t="s">
        <v>1032</v>
      </c>
      <c r="G134" s="138"/>
      <c r="H134" s="138"/>
      <c r="I134" s="79"/>
      <c r="J134" s="79" t="s">
        <v>93</v>
      </c>
      <c r="K134" s="82" t="s">
        <v>1033</v>
      </c>
      <c r="L134" s="138" t="s">
        <v>84</v>
      </c>
      <c r="M134" s="138" t="s">
        <v>85</v>
      </c>
      <c r="N134" s="79"/>
      <c r="O134" s="138"/>
      <c r="P134" s="141"/>
      <c r="Q134" s="87"/>
      <c r="R134" s="79"/>
      <c r="S134" s="90" t="s">
        <v>95</v>
      </c>
      <c r="T134" s="84"/>
      <c r="U134" s="84"/>
      <c r="V134" s="84"/>
      <c r="W134" s="127" t="s">
        <v>88</v>
      </c>
      <c r="X134" s="138" t="s">
        <v>100</v>
      </c>
      <c r="Y134" s="138"/>
      <c r="Z134" s="138"/>
      <c r="AA134" s="138" t="s">
        <v>1034</v>
      </c>
      <c r="AB134" s="79"/>
      <c r="AC134" s="79" t="s">
        <v>113</v>
      </c>
      <c r="AD134" s="79" t="s">
        <v>93</v>
      </c>
      <c r="AE134" s="79" t="s">
        <v>93</v>
      </c>
      <c r="AF134" s="79" t="s">
        <v>91</v>
      </c>
      <c r="AG134" s="86">
        <v>43448</v>
      </c>
      <c r="AH134" s="138"/>
      <c r="AI134" s="138" t="s">
        <v>222</v>
      </c>
      <c r="AJ134" s="138" t="s">
        <v>92</v>
      </c>
      <c r="AK134" s="138"/>
      <c r="AL134" s="84" t="s">
        <v>82</v>
      </c>
      <c r="AM134" s="89" t="s">
        <v>114</v>
      </c>
      <c r="AN134" s="140"/>
      <c r="AO134" s="129"/>
      <c r="AP134" s="124"/>
      <c r="AQ134" s="124"/>
      <c r="AR134" s="124"/>
      <c r="AS134" s="124"/>
      <c r="AT134" s="124"/>
    </row>
    <row r="135" spans="1:46" s="130" customFormat="1" ht="13.5">
      <c r="A135" s="84"/>
      <c r="B135" s="136"/>
      <c r="C135" s="86"/>
      <c r="D135" s="132"/>
      <c r="E135" s="137"/>
      <c r="F135" s="137"/>
      <c r="G135" s="138"/>
      <c r="H135" s="138"/>
      <c r="I135" s="79"/>
      <c r="J135" s="79"/>
      <c r="K135" s="87"/>
      <c r="L135" s="138"/>
      <c r="M135" s="138"/>
      <c r="N135" s="79"/>
      <c r="O135" s="138"/>
      <c r="P135" s="141"/>
      <c r="Q135" s="87"/>
      <c r="R135" s="79"/>
      <c r="S135" s="90"/>
      <c r="T135" s="84"/>
      <c r="U135" s="86"/>
      <c r="V135" s="84"/>
      <c r="W135" s="127"/>
      <c r="X135" s="138"/>
      <c r="Y135" s="138"/>
      <c r="Z135" s="138"/>
      <c r="AA135" s="138"/>
      <c r="AB135" s="79"/>
      <c r="AC135" s="79"/>
      <c r="AD135" s="79"/>
      <c r="AE135" s="79"/>
      <c r="AF135" s="79"/>
      <c r="AG135" s="86"/>
      <c r="AH135" s="138"/>
      <c r="AI135" s="138"/>
      <c r="AJ135" s="138"/>
      <c r="AK135" s="138"/>
      <c r="AL135" s="84"/>
      <c r="AM135" s="79"/>
      <c r="AN135" s="140"/>
      <c r="AO135" s="129"/>
      <c r="AP135" s="124"/>
      <c r="AQ135" s="124"/>
      <c r="AR135" s="124"/>
      <c r="AS135" s="124"/>
      <c r="AT135" s="124"/>
    </row>
    <row r="136" spans="1:46" s="130" customFormat="1" ht="13.5">
      <c r="A136" s="84"/>
      <c r="B136" s="136"/>
      <c r="C136" s="86"/>
      <c r="D136" s="132"/>
      <c r="E136" s="137"/>
      <c r="F136" s="137"/>
      <c r="G136" s="138"/>
      <c r="H136" s="138"/>
      <c r="I136" s="79"/>
      <c r="J136" s="79"/>
      <c r="K136" s="87"/>
      <c r="L136" s="138"/>
      <c r="M136" s="138"/>
      <c r="N136" s="79"/>
      <c r="O136" s="138"/>
      <c r="P136" s="141"/>
      <c r="Q136" s="87"/>
      <c r="R136" s="79"/>
      <c r="S136" s="90"/>
      <c r="T136" s="84"/>
      <c r="U136" s="86"/>
      <c r="V136" s="84"/>
      <c r="W136" s="127"/>
      <c r="X136" s="138"/>
      <c r="Y136" s="138"/>
      <c r="Z136" s="138"/>
      <c r="AA136" s="138"/>
      <c r="AB136" s="79"/>
      <c r="AC136" s="79"/>
      <c r="AD136" s="79"/>
      <c r="AE136" s="79"/>
      <c r="AF136" s="79"/>
      <c r="AG136" s="86"/>
      <c r="AH136" s="138"/>
      <c r="AI136" s="138"/>
      <c r="AJ136" s="138"/>
      <c r="AK136" s="138"/>
      <c r="AL136" s="84"/>
      <c r="AM136" s="79"/>
      <c r="AN136" s="140"/>
      <c r="AO136" s="129"/>
      <c r="AP136" s="124"/>
      <c r="AQ136" s="124"/>
      <c r="AR136" s="124"/>
      <c r="AS136" s="124"/>
      <c r="AT136" s="124"/>
    </row>
    <row r="137" spans="1:46" s="130" customFormat="1" ht="13.5">
      <c r="A137" s="84"/>
      <c r="B137" s="136"/>
      <c r="C137" s="86"/>
      <c r="D137" s="132"/>
      <c r="E137" s="137"/>
      <c r="F137" s="137"/>
      <c r="G137" s="138"/>
      <c r="H137" s="138"/>
      <c r="I137" s="79"/>
      <c r="J137" s="79"/>
      <c r="K137" s="87"/>
      <c r="L137" s="138"/>
      <c r="M137" s="138"/>
      <c r="N137" s="79"/>
      <c r="O137" s="138"/>
      <c r="P137" s="141"/>
      <c r="Q137" s="87"/>
      <c r="R137" s="79"/>
      <c r="S137" s="90"/>
      <c r="T137" s="84"/>
      <c r="U137" s="86"/>
      <c r="V137" s="84"/>
      <c r="W137" s="127"/>
      <c r="X137" s="138"/>
      <c r="Y137" s="138"/>
      <c r="Z137" s="138"/>
      <c r="AA137" s="138"/>
      <c r="AB137" s="79"/>
      <c r="AC137" s="79"/>
      <c r="AD137" s="79"/>
      <c r="AE137" s="79"/>
      <c r="AF137" s="79"/>
      <c r="AG137" s="86"/>
      <c r="AH137" s="138"/>
      <c r="AI137" s="138"/>
      <c r="AJ137" s="138"/>
      <c r="AK137" s="138"/>
      <c r="AL137" s="84"/>
      <c r="AM137" s="79"/>
      <c r="AN137" s="140"/>
      <c r="AO137" s="129"/>
      <c r="AP137" s="124"/>
      <c r="AQ137" s="124"/>
      <c r="AR137" s="124"/>
      <c r="AS137" s="124"/>
      <c r="AT137" s="124"/>
    </row>
    <row r="138" spans="1:46" s="130" customFormat="1" ht="13.5">
      <c r="A138" s="84"/>
      <c r="B138" s="136"/>
      <c r="C138" s="86"/>
      <c r="D138" s="132"/>
      <c r="E138" s="137"/>
      <c r="F138" s="137"/>
      <c r="G138" s="138"/>
      <c r="H138" s="138"/>
      <c r="I138" s="79"/>
      <c r="J138" s="79"/>
      <c r="K138" s="79"/>
      <c r="L138" s="138"/>
      <c r="M138" s="138"/>
      <c r="N138" s="79"/>
      <c r="O138" s="138"/>
      <c r="P138" s="141"/>
      <c r="Q138" s="87"/>
      <c r="R138" s="79"/>
      <c r="S138" s="90"/>
      <c r="T138" s="84"/>
      <c r="U138" s="86"/>
      <c r="V138" s="84"/>
      <c r="W138" s="127"/>
      <c r="X138" s="138"/>
      <c r="Y138" s="138"/>
      <c r="Z138" s="138"/>
      <c r="AA138" s="138"/>
      <c r="AB138" s="79"/>
      <c r="AC138" s="79"/>
      <c r="AD138" s="79"/>
      <c r="AE138" s="79"/>
      <c r="AF138" s="79"/>
      <c r="AG138" s="86"/>
      <c r="AH138" s="138"/>
      <c r="AI138" s="138"/>
      <c r="AJ138" s="138"/>
      <c r="AK138" s="138"/>
      <c r="AL138" s="84"/>
      <c r="AM138" s="79"/>
      <c r="AN138" s="140"/>
      <c r="AO138" s="129"/>
      <c r="AP138" s="124"/>
      <c r="AQ138" s="124"/>
      <c r="AR138" s="124"/>
      <c r="AS138" s="124"/>
      <c r="AT138" s="124"/>
    </row>
    <row r="139" spans="1:46" s="130" customFormat="1" ht="13.5">
      <c r="A139" s="84"/>
      <c r="B139" s="136"/>
      <c r="C139" s="86"/>
      <c r="D139" s="132"/>
      <c r="E139" s="137"/>
      <c r="F139" s="137"/>
      <c r="G139" s="138"/>
      <c r="H139" s="138"/>
      <c r="I139" s="79"/>
      <c r="J139" s="79"/>
      <c r="K139" s="87"/>
      <c r="L139" s="138"/>
      <c r="M139" s="138"/>
      <c r="N139" s="79"/>
      <c r="O139" s="138"/>
      <c r="P139" s="139"/>
      <c r="Q139" s="87"/>
      <c r="R139" s="79"/>
      <c r="S139" s="90"/>
      <c r="T139" s="84"/>
      <c r="U139" s="86"/>
      <c r="V139" s="84"/>
      <c r="W139" s="127"/>
      <c r="X139" s="138"/>
      <c r="Y139" s="138"/>
      <c r="Z139" s="138"/>
      <c r="AA139" s="138"/>
      <c r="AB139" s="79"/>
      <c r="AC139" s="79"/>
      <c r="AD139" s="79"/>
      <c r="AE139" s="79"/>
      <c r="AF139" s="79"/>
      <c r="AG139" s="86"/>
      <c r="AH139" s="138"/>
      <c r="AI139" s="138"/>
      <c r="AJ139" s="138"/>
      <c r="AK139" s="138"/>
      <c r="AL139" s="84"/>
      <c r="AM139" s="79"/>
      <c r="AN139" s="140"/>
      <c r="AO139" s="129"/>
      <c r="AP139" s="124"/>
      <c r="AQ139" s="124"/>
      <c r="AR139" s="124"/>
      <c r="AS139" s="124"/>
      <c r="AT139" s="124"/>
    </row>
    <row r="140" spans="1:46" s="130" customFormat="1" ht="13.5">
      <c r="A140" s="84"/>
      <c r="B140" s="136"/>
      <c r="C140" s="86"/>
      <c r="D140" s="132"/>
      <c r="E140" s="137"/>
      <c r="F140" s="137"/>
      <c r="G140" s="138"/>
      <c r="H140" s="138"/>
      <c r="I140" s="79"/>
      <c r="J140" s="79"/>
      <c r="K140" s="87"/>
      <c r="L140" s="138"/>
      <c r="M140" s="138"/>
      <c r="N140" s="79"/>
      <c r="O140" s="138"/>
      <c r="P140" s="139"/>
      <c r="Q140" s="87"/>
      <c r="R140" s="79"/>
      <c r="S140" s="90"/>
      <c r="T140" s="84"/>
      <c r="U140" s="86"/>
      <c r="V140" s="84"/>
      <c r="W140" s="127"/>
      <c r="X140" s="138"/>
      <c r="Y140" s="138"/>
      <c r="Z140" s="138"/>
      <c r="AA140" s="138"/>
      <c r="AB140" s="79"/>
      <c r="AC140" s="79"/>
      <c r="AD140" s="79"/>
      <c r="AE140" s="79"/>
      <c r="AF140" s="79"/>
      <c r="AG140" s="86"/>
      <c r="AH140" s="138"/>
      <c r="AI140" s="138"/>
      <c r="AJ140" s="138"/>
      <c r="AK140" s="138"/>
      <c r="AL140" s="84"/>
      <c r="AM140" s="79"/>
      <c r="AN140" s="140"/>
      <c r="AO140" s="129"/>
      <c r="AP140" s="124"/>
      <c r="AQ140" s="124"/>
      <c r="AR140" s="124"/>
      <c r="AS140" s="124"/>
      <c r="AT140" s="124"/>
    </row>
    <row r="141" spans="1:46" s="130" customFormat="1" ht="13.5">
      <c r="A141" s="84"/>
      <c r="B141" s="136"/>
      <c r="C141" s="86"/>
      <c r="D141" s="132"/>
      <c r="E141" s="137"/>
      <c r="F141" s="137"/>
      <c r="G141" s="138"/>
      <c r="H141" s="138"/>
      <c r="I141" s="79"/>
      <c r="J141" s="79"/>
      <c r="K141" s="87"/>
      <c r="L141" s="138"/>
      <c r="M141" s="138"/>
      <c r="N141" s="79"/>
      <c r="O141" s="138"/>
      <c r="P141" s="139"/>
      <c r="Q141" s="87"/>
      <c r="R141" s="79"/>
      <c r="S141" s="90"/>
      <c r="T141" s="84"/>
      <c r="U141" s="86"/>
      <c r="V141" s="84"/>
      <c r="W141" s="127"/>
      <c r="X141" s="138"/>
      <c r="Y141" s="138"/>
      <c r="Z141" s="138"/>
      <c r="AA141" s="138"/>
      <c r="AB141" s="79"/>
      <c r="AC141" s="79"/>
      <c r="AD141" s="79"/>
      <c r="AE141" s="79"/>
      <c r="AF141" s="79"/>
      <c r="AG141" s="86"/>
      <c r="AH141" s="138"/>
      <c r="AI141" s="138"/>
      <c r="AJ141" s="138"/>
      <c r="AK141" s="138"/>
      <c r="AL141" s="84"/>
      <c r="AM141" s="79"/>
      <c r="AN141" s="140"/>
      <c r="AO141" s="129"/>
      <c r="AP141" s="124"/>
      <c r="AQ141" s="124"/>
      <c r="AR141" s="124"/>
      <c r="AS141" s="124"/>
      <c r="AT141" s="124"/>
    </row>
    <row r="142" spans="1:46" s="130" customFormat="1" ht="13.5">
      <c r="A142" s="84"/>
      <c r="B142" s="136"/>
      <c r="C142" s="86"/>
      <c r="D142" s="132"/>
      <c r="E142" s="137"/>
      <c r="F142" s="137"/>
      <c r="G142" s="138"/>
      <c r="H142" s="138"/>
      <c r="I142" s="79"/>
      <c r="J142" s="79"/>
      <c r="K142" s="87"/>
      <c r="L142" s="138"/>
      <c r="M142" s="138"/>
      <c r="N142" s="79"/>
      <c r="O142" s="138"/>
      <c r="P142" s="141"/>
      <c r="Q142" s="87"/>
      <c r="R142" s="79"/>
      <c r="S142" s="90"/>
      <c r="T142" s="84"/>
      <c r="U142" s="86"/>
      <c r="V142" s="84"/>
      <c r="W142" s="127"/>
      <c r="X142" s="138"/>
      <c r="Y142" s="138"/>
      <c r="Z142" s="138"/>
      <c r="AA142" s="138"/>
      <c r="AB142" s="79"/>
      <c r="AC142" s="79"/>
      <c r="AD142" s="79"/>
      <c r="AE142" s="79"/>
      <c r="AF142" s="79"/>
      <c r="AG142" s="86"/>
      <c r="AH142" s="138"/>
      <c r="AI142" s="138"/>
      <c r="AJ142" s="138"/>
      <c r="AK142" s="138"/>
      <c r="AL142" s="84"/>
      <c r="AM142" s="89"/>
      <c r="AN142" s="140"/>
      <c r="AO142" s="129"/>
      <c r="AP142" s="124"/>
      <c r="AQ142" s="124"/>
      <c r="AR142" s="124"/>
      <c r="AS142" s="124"/>
      <c r="AT142" s="124"/>
    </row>
    <row r="143" spans="1:46" s="130" customFormat="1" ht="13.5">
      <c r="A143" s="84"/>
      <c r="B143" s="136"/>
      <c r="C143" s="86"/>
      <c r="D143" s="132"/>
      <c r="E143" s="137"/>
      <c r="F143" s="137"/>
      <c r="G143" s="138"/>
      <c r="H143" s="138"/>
      <c r="I143" s="79"/>
      <c r="J143" s="79"/>
      <c r="K143" s="87"/>
      <c r="L143" s="138"/>
      <c r="M143" s="138"/>
      <c r="N143" s="79"/>
      <c r="O143" s="138"/>
      <c r="P143" s="139"/>
      <c r="Q143" s="87"/>
      <c r="R143" s="79"/>
      <c r="S143" s="90"/>
      <c r="T143" s="84"/>
      <c r="U143" s="86"/>
      <c r="V143" s="84"/>
      <c r="W143" s="127"/>
      <c r="X143" s="138"/>
      <c r="Y143" s="138"/>
      <c r="Z143" s="138"/>
      <c r="AA143" s="138"/>
      <c r="AB143" s="79"/>
      <c r="AC143" s="79"/>
      <c r="AD143" s="79"/>
      <c r="AE143" s="79"/>
      <c r="AF143" s="79"/>
      <c r="AG143" s="86"/>
      <c r="AH143" s="138"/>
      <c r="AI143" s="138"/>
      <c r="AJ143" s="138"/>
      <c r="AK143" s="138"/>
      <c r="AL143" s="84"/>
      <c r="AM143" s="79"/>
      <c r="AN143" s="140"/>
      <c r="AO143" s="129"/>
      <c r="AP143" s="124"/>
      <c r="AQ143" s="124"/>
      <c r="AR143" s="124"/>
      <c r="AS143" s="124"/>
      <c r="AT143" s="124"/>
    </row>
    <row r="144" spans="1:46" s="130" customFormat="1" ht="13.5">
      <c r="A144" s="84"/>
      <c r="B144" s="136"/>
      <c r="C144" s="86"/>
      <c r="D144" s="132"/>
      <c r="E144" s="137"/>
      <c r="F144" s="137"/>
      <c r="G144" s="138"/>
      <c r="H144" s="138"/>
      <c r="I144" s="79"/>
      <c r="J144" s="79"/>
      <c r="K144" s="87"/>
      <c r="L144" s="138"/>
      <c r="M144" s="138"/>
      <c r="N144" s="79"/>
      <c r="O144" s="138"/>
      <c r="P144" s="139"/>
      <c r="Q144" s="87"/>
      <c r="R144" s="79"/>
      <c r="S144" s="90"/>
      <c r="T144" s="84"/>
      <c r="U144" s="86"/>
      <c r="V144" s="84"/>
      <c r="W144" s="127"/>
      <c r="X144" s="138"/>
      <c r="Y144" s="138"/>
      <c r="Z144" s="138"/>
      <c r="AA144" s="138"/>
      <c r="AB144" s="79"/>
      <c r="AC144" s="79"/>
      <c r="AD144" s="79"/>
      <c r="AE144" s="79"/>
      <c r="AF144" s="79"/>
      <c r="AG144" s="86"/>
      <c r="AH144" s="138"/>
      <c r="AI144" s="138"/>
      <c r="AJ144" s="138"/>
      <c r="AK144" s="138"/>
      <c r="AL144" s="84"/>
      <c r="AM144" s="89"/>
      <c r="AN144" s="140"/>
      <c r="AO144" s="129"/>
      <c r="AP144" s="124"/>
      <c r="AQ144" s="124"/>
      <c r="AR144" s="124"/>
      <c r="AS144" s="124"/>
      <c r="AT144" s="124"/>
    </row>
    <row r="145" spans="1:46" s="130" customFormat="1" ht="13.5">
      <c r="A145" s="84"/>
      <c r="B145" s="136"/>
      <c r="C145" s="86"/>
      <c r="D145" s="132"/>
      <c r="E145" s="137"/>
      <c r="F145" s="137"/>
      <c r="G145" s="138"/>
      <c r="H145" s="138"/>
      <c r="I145" s="79"/>
      <c r="J145" s="79"/>
      <c r="K145" s="87"/>
      <c r="L145" s="138"/>
      <c r="M145" s="138"/>
      <c r="N145" s="79"/>
      <c r="O145" s="138"/>
      <c r="P145" s="139"/>
      <c r="Q145" s="87"/>
      <c r="R145" s="79"/>
      <c r="S145" s="90"/>
      <c r="T145" s="84"/>
      <c r="U145" s="86"/>
      <c r="V145" s="84"/>
      <c r="W145" s="127"/>
      <c r="X145" s="138"/>
      <c r="Y145" s="138"/>
      <c r="Z145" s="138"/>
      <c r="AA145" s="138"/>
      <c r="AB145" s="79"/>
      <c r="AC145" s="79"/>
      <c r="AD145" s="79"/>
      <c r="AE145" s="79"/>
      <c r="AF145" s="79"/>
      <c r="AG145" s="86"/>
      <c r="AH145" s="138"/>
      <c r="AI145" s="138"/>
      <c r="AJ145" s="138"/>
      <c r="AK145" s="138"/>
      <c r="AL145" s="84"/>
      <c r="AM145" s="79"/>
      <c r="AN145" s="140"/>
      <c r="AO145" s="129"/>
      <c r="AP145" s="124"/>
      <c r="AQ145" s="124"/>
      <c r="AR145" s="124"/>
      <c r="AS145" s="124"/>
      <c r="AT145" s="124"/>
    </row>
    <row r="146" spans="1:46" s="130" customFormat="1" ht="13.5">
      <c r="A146" s="84"/>
      <c r="B146" s="136"/>
      <c r="C146" s="86"/>
      <c r="D146" s="132"/>
      <c r="E146" s="137"/>
      <c r="F146" s="137"/>
      <c r="G146" s="138"/>
      <c r="H146" s="138"/>
      <c r="I146" s="79"/>
      <c r="J146" s="79"/>
      <c r="K146" s="87"/>
      <c r="L146" s="138"/>
      <c r="M146" s="138"/>
      <c r="N146" s="79"/>
      <c r="O146" s="138"/>
      <c r="P146" s="139"/>
      <c r="Q146" s="87"/>
      <c r="R146" s="79"/>
      <c r="S146" s="90"/>
      <c r="T146" s="84"/>
      <c r="U146" s="86"/>
      <c r="V146" s="84"/>
      <c r="W146" s="127"/>
      <c r="X146" s="138"/>
      <c r="Y146" s="138"/>
      <c r="Z146" s="138"/>
      <c r="AA146" s="138"/>
      <c r="AB146" s="79"/>
      <c r="AC146" s="79"/>
      <c r="AD146" s="79"/>
      <c r="AE146" s="79"/>
      <c r="AF146" s="79"/>
      <c r="AG146" s="86"/>
      <c r="AH146" s="138"/>
      <c r="AI146" s="138"/>
      <c r="AJ146" s="138"/>
      <c r="AK146" s="138"/>
      <c r="AL146" s="84"/>
      <c r="AM146" s="79"/>
      <c r="AN146" s="140"/>
      <c r="AO146" s="129"/>
      <c r="AP146" s="124"/>
      <c r="AQ146" s="124"/>
      <c r="AR146" s="124"/>
      <c r="AS146" s="124"/>
      <c r="AT146" s="124"/>
    </row>
    <row r="147" spans="1:46" s="130" customFormat="1" ht="13.5">
      <c r="A147" s="84"/>
      <c r="B147" s="136"/>
      <c r="C147" s="86"/>
      <c r="D147" s="132"/>
      <c r="E147" s="137"/>
      <c r="F147" s="137"/>
      <c r="G147" s="138"/>
      <c r="H147" s="138"/>
      <c r="I147" s="79"/>
      <c r="J147" s="79"/>
      <c r="K147" s="87"/>
      <c r="L147" s="138"/>
      <c r="M147" s="138"/>
      <c r="N147" s="79"/>
      <c r="O147" s="138"/>
      <c r="P147" s="139"/>
      <c r="Q147" s="87"/>
      <c r="R147" s="79"/>
      <c r="S147" s="90"/>
      <c r="T147" s="84"/>
      <c r="U147" s="86"/>
      <c r="V147" s="84"/>
      <c r="W147" s="127"/>
      <c r="X147" s="138"/>
      <c r="Y147" s="138"/>
      <c r="Z147" s="138"/>
      <c r="AA147" s="138"/>
      <c r="AB147" s="79"/>
      <c r="AC147" s="79"/>
      <c r="AD147" s="79"/>
      <c r="AE147" s="79"/>
      <c r="AF147" s="79"/>
      <c r="AG147" s="86"/>
      <c r="AH147" s="138"/>
      <c r="AI147" s="138"/>
      <c r="AJ147" s="138"/>
      <c r="AK147" s="138"/>
      <c r="AL147" s="84"/>
      <c r="AM147" s="79"/>
      <c r="AN147" s="140"/>
      <c r="AO147" s="129"/>
      <c r="AP147" s="124"/>
      <c r="AQ147" s="124"/>
      <c r="AR147" s="124"/>
      <c r="AS147" s="124"/>
      <c r="AT147" s="124"/>
    </row>
    <row r="148" spans="1:46" s="130" customFormat="1" ht="13.5">
      <c r="A148" s="84"/>
      <c r="B148" s="136"/>
      <c r="C148" s="86"/>
      <c r="D148" s="132"/>
      <c r="E148" s="137"/>
      <c r="F148" s="137"/>
      <c r="G148" s="138"/>
      <c r="H148" s="138"/>
      <c r="I148" s="79"/>
      <c r="J148" s="79"/>
      <c r="K148" s="87"/>
      <c r="L148" s="138"/>
      <c r="M148" s="138"/>
      <c r="N148" s="79"/>
      <c r="O148" s="138"/>
      <c r="P148" s="141"/>
      <c r="Q148" s="87"/>
      <c r="R148" s="79"/>
      <c r="S148" s="90"/>
      <c r="T148" s="84"/>
      <c r="U148" s="86"/>
      <c r="V148" s="84"/>
      <c r="W148" s="127"/>
      <c r="X148" s="138"/>
      <c r="Y148" s="138"/>
      <c r="Z148" s="138"/>
      <c r="AA148" s="138"/>
      <c r="AB148" s="79"/>
      <c r="AC148" s="79"/>
      <c r="AD148" s="79"/>
      <c r="AE148" s="79"/>
      <c r="AF148" s="79"/>
      <c r="AG148" s="86"/>
      <c r="AH148" s="138"/>
      <c r="AI148" s="138"/>
      <c r="AJ148" s="138"/>
      <c r="AK148" s="138"/>
      <c r="AL148" s="84"/>
      <c r="AM148" s="79"/>
      <c r="AN148" s="140"/>
      <c r="AO148" s="129"/>
      <c r="AP148" s="124"/>
      <c r="AQ148" s="124"/>
      <c r="AR148" s="124"/>
      <c r="AS148" s="124"/>
      <c r="AT148" s="124"/>
    </row>
    <row r="149" spans="1:46" s="130" customFormat="1" ht="13.5">
      <c r="A149" s="84"/>
      <c r="B149" s="136"/>
      <c r="C149" s="86"/>
      <c r="D149" s="132"/>
      <c r="E149" s="137"/>
      <c r="F149" s="137"/>
      <c r="G149" s="138"/>
      <c r="H149" s="138"/>
      <c r="I149" s="79"/>
      <c r="J149" s="79"/>
      <c r="K149" s="79"/>
      <c r="L149" s="138"/>
      <c r="M149" s="138"/>
      <c r="N149" s="79"/>
      <c r="O149" s="138"/>
      <c r="P149" s="139"/>
      <c r="Q149" s="87"/>
      <c r="R149" s="79"/>
      <c r="S149" s="90"/>
      <c r="T149" s="84"/>
      <c r="U149" s="86"/>
      <c r="V149" s="84"/>
      <c r="W149" s="127"/>
      <c r="X149" s="138"/>
      <c r="Y149" s="138"/>
      <c r="Z149" s="138"/>
      <c r="AA149" s="138"/>
      <c r="AB149" s="79"/>
      <c r="AC149" s="79"/>
      <c r="AD149" s="79"/>
      <c r="AE149" s="79"/>
      <c r="AF149" s="79"/>
      <c r="AG149" s="86"/>
      <c r="AH149" s="138"/>
      <c r="AI149" s="138"/>
      <c r="AJ149" s="138"/>
      <c r="AK149" s="138"/>
      <c r="AL149" s="84"/>
      <c r="AM149" s="79"/>
      <c r="AN149" s="140"/>
      <c r="AO149" s="129"/>
      <c r="AP149" s="124"/>
      <c r="AQ149" s="124"/>
      <c r="AR149" s="124"/>
      <c r="AS149" s="124"/>
      <c r="AT149" s="124"/>
    </row>
    <row r="150" spans="1:46" s="130" customFormat="1" ht="13.5">
      <c r="A150" s="84"/>
      <c r="B150" s="136"/>
      <c r="C150" s="86"/>
      <c r="D150" s="132"/>
      <c r="E150" s="137"/>
      <c r="F150" s="137"/>
      <c r="G150" s="138"/>
      <c r="H150" s="138"/>
      <c r="I150" s="79"/>
      <c r="J150" s="79"/>
      <c r="K150" s="79"/>
      <c r="L150" s="138"/>
      <c r="M150" s="138"/>
      <c r="N150" s="79"/>
      <c r="O150" s="138"/>
      <c r="P150" s="139"/>
      <c r="Q150" s="87"/>
      <c r="R150" s="79"/>
      <c r="S150" s="90"/>
      <c r="T150" s="84"/>
      <c r="U150" s="86"/>
      <c r="V150" s="84"/>
      <c r="W150" s="127"/>
      <c r="X150" s="138"/>
      <c r="Y150" s="138"/>
      <c r="Z150" s="138"/>
      <c r="AA150" s="138"/>
      <c r="AB150" s="79"/>
      <c r="AC150" s="79"/>
      <c r="AD150" s="79"/>
      <c r="AE150" s="79"/>
      <c r="AF150" s="79"/>
      <c r="AG150" s="86"/>
      <c r="AH150" s="138"/>
      <c r="AI150" s="138"/>
      <c r="AJ150" s="138"/>
      <c r="AK150" s="138"/>
      <c r="AL150" s="84"/>
      <c r="AM150" s="79"/>
      <c r="AN150" s="140"/>
      <c r="AO150" s="129"/>
      <c r="AP150" s="124"/>
      <c r="AQ150" s="124"/>
      <c r="AR150" s="124"/>
      <c r="AS150" s="124"/>
      <c r="AT150" s="124"/>
    </row>
    <row r="151" spans="1:46" s="130" customFormat="1" ht="13.5">
      <c r="A151" s="84"/>
      <c r="B151" s="136"/>
      <c r="C151" s="86"/>
      <c r="D151" s="132"/>
      <c r="E151" s="137"/>
      <c r="F151" s="137"/>
      <c r="G151" s="138"/>
      <c r="H151" s="138"/>
      <c r="I151" s="79"/>
      <c r="J151" s="79"/>
      <c r="K151" s="79"/>
      <c r="L151" s="138"/>
      <c r="M151" s="138"/>
      <c r="N151" s="79"/>
      <c r="O151" s="138"/>
      <c r="P151" s="139"/>
      <c r="Q151" s="87"/>
      <c r="R151" s="79"/>
      <c r="S151" s="90"/>
      <c r="T151" s="84"/>
      <c r="U151" s="86"/>
      <c r="V151" s="84"/>
      <c r="W151" s="127"/>
      <c r="X151" s="138"/>
      <c r="Y151" s="138"/>
      <c r="Z151" s="138"/>
      <c r="AA151" s="138"/>
      <c r="AB151" s="79"/>
      <c r="AC151" s="79"/>
      <c r="AD151" s="79"/>
      <c r="AE151" s="79"/>
      <c r="AF151" s="79"/>
      <c r="AG151" s="86"/>
      <c r="AH151" s="138"/>
      <c r="AI151" s="138"/>
      <c r="AJ151" s="138"/>
      <c r="AK151" s="138"/>
      <c r="AL151" s="84"/>
      <c r="AM151" s="79"/>
      <c r="AN151" s="140"/>
      <c r="AO151" s="129"/>
      <c r="AP151" s="124"/>
      <c r="AQ151" s="124"/>
      <c r="AR151" s="124"/>
      <c r="AS151" s="124"/>
      <c r="AT151" s="124"/>
    </row>
    <row r="152" spans="1:46" s="130" customFormat="1" ht="13.5">
      <c r="A152" s="84"/>
      <c r="B152" s="136"/>
      <c r="C152" s="86"/>
      <c r="D152" s="132"/>
      <c r="E152" s="137"/>
      <c r="F152" s="137"/>
      <c r="G152" s="138"/>
      <c r="H152" s="138"/>
      <c r="I152" s="79"/>
      <c r="J152" s="79"/>
      <c r="K152" s="79"/>
      <c r="L152" s="138"/>
      <c r="M152" s="138"/>
      <c r="N152" s="79"/>
      <c r="O152" s="138"/>
      <c r="P152" s="141"/>
      <c r="Q152" s="87"/>
      <c r="R152" s="79"/>
      <c r="S152" s="90"/>
      <c r="T152" s="84"/>
      <c r="U152" s="84"/>
      <c r="V152" s="84"/>
      <c r="W152" s="127"/>
      <c r="X152" s="138"/>
      <c r="Y152" s="138"/>
      <c r="Z152" s="138"/>
      <c r="AA152" s="138"/>
      <c r="AB152" s="79"/>
      <c r="AC152" s="79"/>
      <c r="AD152" s="79"/>
      <c r="AE152" s="79"/>
      <c r="AF152" s="79"/>
      <c r="AG152" s="86"/>
      <c r="AH152" s="138"/>
      <c r="AI152" s="138"/>
      <c r="AJ152" s="138"/>
      <c r="AK152" s="138"/>
      <c r="AL152" s="84"/>
      <c r="AM152" s="89"/>
      <c r="AN152" s="140"/>
      <c r="AO152" s="129"/>
      <c r="AP152" s="124"/>
      <c r="AQ152" s="124"/>
      <c r="AR152" s="124"/>
      <c r="AS152" s="124"/>
      <c r="AT152" s="124"/>
    </row>
    <row r="153" spans="1:46" s="130" customFormat="1" ht="13.5">
      <c r="A153" s="84"/>
      <c r="B153" s="136"/>
      <c r="C153" s="86"/>
      <c r="D153" s="132"/>
      <c r="E153" s="137"/>
      <c r="F153" s="137"/>
      <c r="G153" s="138"/>
      <c r="H153" s="138"/>
      <c r="I153" s="79"/>
      <c r="J153" s="79"/>
      <c r="K153" s="79"/>
      <c r="L153" s="138"/>
      <c r="M153" s="138"/>
      <c r="N153" s="79"/>
      <c r="O153" s="138"/>
      <c r="P153" s="141"/>
      <c r="Q153" s="87"/>
      <c r="R153" s="79"/>
      <c r="S153" s="90"/>
      <c r="T153" s="84"/>
      <c r="U153" s="84"/>
      <c r="V153" s="84"/>
      <c r="W153" s="127"/>
      <c r="X153" s="138"/>
      <c r="Y153" s="138"/>
      <c r="Z153" s="138"/>
      <c r="AA153" s="138"/>
      <c r="AB153" s="79"/>
      <c r="AC153" s="79"/>
      <c r="AD153" s="79"/>
      <c r="AE153" s="79"/>
      <c r="AF153" s="79"/>
      <c r="AG153" s="86"/>
      <c r="AH153" s="138"/>
      <c r="AI153" s="138"/>
      <c r="AJ153" s="138"/>
      <c r="AK153" s="138"/>
      <c r="AL153" s="84"/>
      <c r="AM153" s="89"/>
      <c r="AN153" s="140"/>
      <c r="AO153" s="129"/>
      <c r="AP153" s="124"/>
      <c r="AQ153" s="124"/>
      <c r="AR153" s="124"/>
      <c r="AS153" s="124"/>
      <c r="AT153" s="124"/>
    </row>
    <row r="154" spans="1:46" s="130" customFormat="1" ht="13.5">
      <c r="A154" s="84"/>
      <c r="B154" s="136"/>
      <c r="C154" s="86"/>
      <c r="D154" s="132"/>
      <c r="E154" s="137"/>
      <c r="F154" s="137"/>
      <c r="G154" s="138"/>
      <c r="H154" s="138"/>
      <c r="I154" s="79"/>
      <c r="J154" s="79"/>
      <c r="K154" s="87"/>
      <c r="L154" s="138"/>
      <c r="M154" s="138"/>
      <c r="N154" s="79"/>
      <c r="O154" s="138"/>
      <c r="P154" s="139"/>
      <c r="Q154" s="87"/>
      <c r="R154" s="79"/>
      <c r="S154" s="90"/>
      <c r="T154" s="84"/>
      <c r="U154" s="86"/>
      <c r="V154" s="84"/>
      <c r="W154" s="127"/>
      <c r="X154" s="138"/>
      <c r="Y154" s="138"/>
      <c r="Z154" s="138"/>
      <c r="AA154" s="138"/>
      <c r="AB154" s="79"/>
      <c r="AC154" s="79"/>
      <c r="AD154" s="79"/>
      <c r="AE154" s="79"/>
      <c r="AF154" s="79"/>
      <c r="AG154" s="86"/>
      <c r="AH154" s="138"/>
      <c r="AI154" s="138"/>
      <c r="AJ154" s="138"/>
      <c r="AK154" s="138"/>
      <c r="AL154" s="84"/>
      <c r="AM154" s="79"/>
      <c r="AN154" s="140"/>
      <c r="AO154" s="129"/>
      <c r="AP154" s="124"/>
      <c r="AQ154" s="124"/>
      <c r="AR154" s="124"/>
      <c r="AS154" s="124"/>
      <c r="AT154" s="124"/>
    </row>
    <row r="155" spans="1:46" s="130" customFormat="1" ht="13.5">
      <c r="A155" s="84"/>
      <c r="B155" s="136"/>
      <c r="C155" s="86"/>
      <c r="D155" s="132"/>
      <c r="E155" s="137"/>
      <c r="F155" s="137"/>
      <c r="G155" s="138"/>
      <c r="H155" s="138"/>
      <c r="I155" s="79"/>
      <c r="J155" s="79"/>
      <c r="K155" s="79"/>
      <c r="L155" s="138"/>
      <c r="M155" s="138"/>
      <c r="N155" s="79"/>
      <c r="O155" s="138"/>
      <c r="P155" s="139"/>
      <c r="Q155" s="87"/>
      <c r="R155" s="79"/>
      <c r="S155" s="90"/>
      <c r="T155" s="84"/>
      <c r="U155" s="84"/>
      <c r="V155" s="84"/>
      <c r="W155" s="127"/>
      <c r="X155" s="138"/>
      <c r="Y155" s="138"/>
      <c r="Z155" s="138"/>
      <c r="AA155" s="138"/>
      <c r="AB155" s="79"/>
      <c r="AC155" s="79"/>
      <c r="AD155" s="79"/>
      <c r="AE155" s="79"/>
      <c r="AF155" s="79"/>
      <c r="AG155" s="86"/>
      <c r="AH155" s="138"/>
      <c r="AI155" s="138"/>
      <c r="AJ155" s="138"/>
      <c r="AK155" s="138"/>
      <c r="AL155" s="84"/>
      <c r="AM155" s="79"/>
      <c r="AN155" s="140"/>
      <c r="AO155" s="129"/>
      <c r="AP155" s="124"/>
      <c r="AQ155" s="124"/>
      <c r="AR155" s="124"/>
      <c r="AS155" s="124"/>
      <c r="AT155" s="124"/>
    </row>
    <row r="156" spans="1:46" s="130" customFormat="1" ht="13.5">
      <c r="A156" s="84"/>
      <c r="B156" s="136"/>
      <c r="C156" s="86"/>
      <c r="D156" s="132"/>
      <c r="E156" s="137"/>
      <c r="F156" s="137"/>
      <c r="G156" s="138"/>
      <c r="H156" s="138"/>
      <c r="I156" s="79"/>
      <c r="J156" s="79"/>
      <c r="K156" s="87"/>
      <c r="L156" s="138"/>
      <c r="M156" s="138"/>
      <c r="N156" s="79"/>
      <c r="O156" s="138"/>
      <c r="P156" s="139"/>
      <c r="Q156" s="87"/>
      <c r="R156" s="79"/>
      <c r="S156" s="90"/>
      <c r="T156" s="84"/>
      <c r="U156" s="86"/>
      <c r="V156" s="84"/>
      <c r="W156" s="127"/>
      <c r="X156" s="138"/>
      <c r="Y156" s="138"/>
      <c r="Z156" s="138"/>
      <c r="AA156" s="138"/>
      <c r="AB156" s="79"/>
      <c r="AC156" s="79"/>
      <c r="AD156" s="79"/>
      <c r="AE156" s="79"/>
      <c r="AF156" s="79"/>
      <c r="AG156" s="86"/>
      <c r="AH156" s="138"/>
      <c r="AI156" s="138"/>
      <c r="AJ156" s="138"/>
      <c r="AK156" s="138"/>
      <c r="AL156" s="84"/>
      <c r="AM156" s="79"/>
      <c r="AN156" s="140"/>
      <c r="AO156" s="129"/>
      <c r="AP156" s="124"/>
      <c r="AQ156" s="124"/>
      <c r="AR156" s="124"/>
      <c r="AS156" s="124"/>
      <c r="AT156" s="124"/>
    </row>
    <row r="157" spans="1:46" s="130" customFormat="1" ht="13.5">
      <c r="A157" s="84"/>
      <c r="B157" s="136"/>
      <c r="C157" s="86"/>
      <c r="D157" s="132"/>
      <c r="E157" s="137"/>
      <c r="F157" s="137"/>
      <c r="G157" s="138"/>
      <c r="H157" s="138"/>
      <c r="I157" s="79"/>
      <c r="J157" s="79"/>
      <c r="K157" s="87"/>
      <c r="L157" s="138"/>
      <c r="M157" s="138"/>
      <c r="N157" s="79"/>
      <c r="O157" s="138"/>
      <c r="P157" s="139"/>
      <c r="Q157" s="87"/>
      <c r="R157" s="79"/>
      <c r="S157" s="90"/>
      <c r="T157" s="84"/>
      <c r="U157" s="86"/>
      <c r="V157" s="84"/>
      <c r="W157" s="127"/>
      <c r="X157" s="138"/>
      <c r="Y157" s="138"/>
      <c r="Z157" s="138"/>
      <c r="AA157" s="138"/>
      <c r="AB157" s="79"/>
      <c r="AC157" s="79"/>
      <c r="AD157" s="79"/>
      <c r="AE157" s="79"/>
      <c r="AF157" s="79"/>
      <c r="AG157" s="86"/>
      <c r="AH157" s="138"/>
      <c r="AI157" s="138"/>
      <c r="AJ157" s="138"/>
      <c r="AK157" s="138"/>
      <c r="AL157" s="84"/>
      <c r="AM157" s="79"/>
      <c r="AN157" s="140"/>
      <c r="AO157" s="129"/>
      <c r="AP157" s="124"/>
      <c r="AQ157" s="124"/>
      <c r="AR157" s="124"/>
      <c r="AS157" s="124"/>
      <c r="AT157" s="124"/>
    </row>
    <row r="158" spans="1:46" s="130" customFormat="1" ht="13.5">
      <c r="A158" s="84"/>
      <c r="B158" s="136"/>
      <c r="C158" s="86"/>
      <c r="D158" s="132"/>
      <c r="E158" s="137"/>
      <c r="F158" s="137"/>
      <c r="G158" s="138"/>
      <c r="H158" s="138"/>
      <c r="I158" s="79"/>
      <c r="J158" s="79"/>
      <c r="K158" s="79"/>
      <c r="L158" s="138"/>
      <c r="M158" s="138"/>
      <c r="N158" s="79"/>
      <c r="O158" s="138"/>
      <c r="P158" s="139"/>
      <c r="Q158" s="87"/>
      <c r="R158" s="79"/>
      <c r="S158" s="90"/>
      <c r="T158" s="84"/>
      <c r="U158" s="86"/>
      <c r="V158" s="84"/>
      <c r="W158" s="127"/>
      <c r="X158" s="138"/>
      <c r="Y158" s="138"/>
      <c r="Z158" s="138"/>
      <c r="AA158" s="138"/>
      <c r="AB158" s="79"/>
      <c r="AC158" s="79"/>
      <c r="AD158" s="79"/>
      <c r="AE158" s="79"/>
      <c r="AF158" s="79"/>
      <c r="AG158" s="86"/>
      <c r="AH158" s="138"/>
      <c r="AI158" s="138"/>
      <c r="AJ158" s="138"/>
      <c r="AK158" s="138"/>
      <c r="AL158" s="84"/>
      <c r="AM158" s="79"/>
      <c r="AN158" s="140"/>
      <c r="AO158" s="129"/>
      <c r="AP158" s="124"/>
      <c r="AQ158" s="124"/>
      <c r="AR158" s="124"/>
      <c r="AS158" s="124"/>
      <c r="AT158" s="124"/>
    </row>
    <row r="159" spans="1:46" s="130" customFormat="1" ht="13.5">
      <c r="A159" s="84">
        <v>153</v>
      </c>
      <c r="B159" s="136"/>
      <c r="C159" s="86"/>
      <c r="D159" s="132"/>
      <c r="E159" s="137"/>
      <c r="F159" s="137"/>
      <c r="G159" s="138" t="s">
        <v>83</v>
      </c>
      <c r="H159" s="138">
        <v>19</v>
      </c>
      <c r="I159" s="79"/>
      <c r="J159" s="79" t="s">
        <v>97</v>
      </c>
      <c r="K159" s="87">
        <v>36222</v>
      </c>
      <c r="L159" s="138" t="s">
        <v>84</v>
      </c>
      <c r="M159" s="138" t="s">
        <v>85</v>
      </c>
      <c r="N159" s="79"/>
      <c r="O159" s="138"/>
      <c r="P159" s="139"/>
      <c r="Q159" s="87"/>
      <c r="R159" s="79"/>
      <c r="S159" s="90" t="s">
        <v>95</v>
      </c>
      <c r="T159" s="84"/>
      <c r="U159" s="86"/>
      <c r="V159" s="84"/>
      <c r="W159" s="127" t="s">
        <v>88</v>
      </c>
      <c r="X159" s="138" t="s">
        <v>89</v>
      </c>
      <c r="Y159" s="138"/>
      <c r="Z159" s="138"/>
      <c r="AA159" s="138"/>
      <c r="AB159" s="79"/>
      <c r="AC159" s="79" t="s">
        <v>113</v>
      </c>
      <c r="AD159" s="79" t="s">
        <v>90</v>
      </c>
      <c r="AE159" s="79" t="s">
        <v>93</v>
      </c>
      <c r="AF159" s="79" t="s">
        <v>91</v>
      </c>
      <c r="AG159" s="86">
        <v>43427</v>
      </c>
      <c r="AH159" s="138"/>
      <c r="AI159" s="138"/>
      <c r="AJ159" s="138"/>
      <c r="AK159" s="138"/>
      <c r="AL159" s="84" t="s">
        <v>82</v>
      </c>
      <c r="AM159" s="79"/>
      <c r="AN159" s="140"/>
      <c r="AO159" s="129"/>
      <c r="AP159" s="124"/>
      <c r="AQ159" s="124"/>
      <c r="AR159" s="124"/>
      <c r="AS159" s="124"/>
      <c r="AT159" s="124"/>
    </row>
    <row r="160" spans="1:46" s="130" customFormat="1" ht="13.5">
      <c r="A160" s="84">
        <v>154</v>
      </c>
      <c r="B160" s="136"/>
      <c r="C160" s="86"/>
      <c r="D160" s="132"/>
      <c r="E160" s="137"/>
      <c r="F160" s="137"/>
      <c r="G160" s="138" t="s">
        <v>83</v>
      </c>
      <c r="H160" s="138">
        <v>27</v>
      </c>
      <c r="I160" s="79"/>
      <c r="J160" s="79" t="s">
        <v>97</v>
      </c>
      <c r="K160" s="87">
        <v>33477</v>
      </c>
      <c r="L160" s="138" t="s">
        <v>106</v>
      </c>
      <c r="M160" s="138" t="s">
        <v>99</v>
      </c>
      <c r="N160" s="79"/>
      <c r="O160" s="138"/>
      <c r="P160" s="141"/>
      <c r="Q160" s="87"/>
      <c r="R160" s="79"/>
      <c r="S160" s="90" t="s">
        <v>95</v>
      </c>
      <c r="T160" s="84" t="s">
        <v>319</v>
      </c>
      <c r="U160" s="86">
        <v>44605</v>
      </c>
      <c r="V160" s="84" t="s">
        <v>101</v>
      </c>
      <c r="W160" s="127" t="s">
        <v>88</v>
      </c>
      <c r="X160" s="138" t="s">
        <v>89</v>
      </c>
      <c r="Y160" s="138"/>
      <c r="Z160" s="138"/>
      <c r="AA160" s="138"/>
      <c r="AB160" s="79"/>
      <c r="AC160" s="79" t="s">
        <v>113</v>
      </c>
      <c r="AD160" s="79" t="s">
        <v>90</v>
      </c>
      <c r="AE160" s="79" t="s">
        <v>93</v>
      </c>
      <c r="AF160" s="79" t="s">
        <v>91</v>
      </c>
      <c r="AG160" s="86">
        <v>43427</v>
      </c>
      <c r="AH160" s="138"/>
      <c r="AI160" s="138"/>
      <c r="AJ160" s="138"/>
      <c r="AK160" s="138"/>
      <c r="AL160" s="84" t="s">
        <v>82</v>
      </c>
      <c r="AM160" s="79"/>
      <c r="AN160" s="140"/>
      <c r="AO160" s="129"/>
      <c r="AP160" s="124"/>
      <c r="AQ160" s="124"/>
      <c r="AR160" s="124"/>
      <c r="AS160" s="124"/>
      <c r="AT160" s="124"/>
    </row>
    <row r="161" spans="1:46" s="130" customFormat="1" ht="13.5">
      <c r="A161" s="84">
        <v>155</v>
      </c>
      <c r="B161" s="136"/>
      <c r="C161" s="86"/>
      <c r="D161" s="132"/>
      <c r="E161" s="137"/>
      <c r="F161" s="137"/>
      <c r="G161" s="138" t="s">
        <v>83</v>
      </c>
      <c r="H161" s="138">
        <v>23</v>
      </c>
      <c r="I161" s="79"/>
      <c r="J161" s="79" t="s">
        <v>93</v>
      </c>
      <c r="K161" s="87">
        <v>34269</v>
      </c>
      <c r="L161" s="138" t="s">
        <v>84</v>
      </c>
      <c r="M161" s="138" t="s">
        <v>85</v>
      </c>
      <c r="N161" s="79"/>
      <c r="O161" s="138" t="s">
        <v>86</v>
      </c>
      <c r="P161" s="141" t="s">
        <v>320</v>
      </c>
      <c r="Q161" s="87">
        <v>44496</v>
      </c>
      <c r="R161" s="79" t="s">
        <v>93</v>
      </c>
      <c r="S161" s="90" t="s">
        <v>87</v>
      </c>
      <c r="T161" s="84"/>
      <c r="U161" s="84"/>
      <c r="V161" s="84"/>
      <c r="W161" s="127" t="s">
        <v>88</v>
      </c>
      <c r="X161" s="138" t="s">
        <v>89</v>
      </c>
      <c r="Y161" s="138"/>
      <c r="Z161" s="138"/>
      <c r="AA161" s="138"/>
      <c r="AB161" s="79"/>
      <c r="AC161" s="79" t="s">
        <v>113</v>
      </c>
      <c r="AD161" s="79" t="s">
        <v>90</v>
      </c>
      <c r="AE161" s="79" t="s">
        <v>93</v>
      </c>
      <c r="AF161" s="79" t="s">
        <v>91</v>
      </c>
      <c r="AG161" s="86">
        <v>43427</v>
      </c>
      <c r="AH161" s="138"/>
      <c r="AI161" s="138"/>
      <c r="AJ161" s="138"/>
      <c r="AK161" s="138"/>
      <c r="AL161" s="84" t="s">
        <v>82</v>
      </c>
      <c r="AM161" s="89"/>
      <c r="AN161" s="140"/>
      <c r="AO161" s="129"/>
      <c r="AP161" s="124"/>
      <c r="AQ161" s="124"/>
      <c r="AR161" s="124"/>
      <c r="AS161" s="124"/>
      <c r="AT161" s="124"/>
    </row>
    <row r="162" spans="1:46" s="130" customFormat="1" ht="13.5">
      <c r="A162" s="84">
        <v>156</v>
      </c>
      <c r="B162" s="136"/>
      <c r="C162" s="86"/>
      <c r="D162" s="132"/>
      <c r="E162" s="137"/>
      <c r="F162" s="137"/>
      <c r="G162" s="138" t="s">
        <v>83</v>
      </c>
      <c r="H162" s="138"/>
      <c r="I162" s="79"/>
      <c r="J162" s="79" t="s">
        <v>93</v>
      </c>
      <c r="K162" s="87">
        <v>30996</v>
      </c>
      <c r="L162" s="138" t="s">
        <v>84</v>
      </c>
      <c r="M162" s="138" t="s">
        <v>85</v>
      </c>
      <c r="N162" s="79"/>
      <c r="O162" s="138" t="s">
        <v>86</v>
      </c>
      <c r="P162" s="141" t="s">
        <v>321</v>
      </c>
      <c r="Q162" s="87">
        <v>44875</v>
      </c>
      <c r="R162" s="79" t="s">
        <v>93</v>
      </c>
      <c r="S162" s="90" t="s">
        <v>87</v>
      </c>
      <c r="T162" s="84"/>
      <c r="U162" s="86"/>
      <c r="V162" s="84"/>
      <c r="W162" s="127" t="s">
        <v>88</v>
      </c>
      <c r="X162" s="138" t="s">
        <v>89</v>
      </c>
      <c r="Y162" s="138"/>
      <c r="Z162" s="138"/>
      <c r="AA162" s="138"/>
      <c r="AB162" s="79"/>
      <c r="AC162" s="79" t="s">
        <v>113</v>
      </c>
      <c r="AD162" s="79" t="s">
        <v>90</v>
      </c>
      <c r="AE162" s="79" t="s">
        <v>93</v>
      </c>
      <c r="AF162" s="79" t="s">
        <v>91</v>
      </c>
      <c r="AG162" s="86">
        <v>43427</v>
      </c>
      <c r="AH162" s="138"/>
      <c r="AI162" s="138"/>
      <c r="AJ162" s="138"/>
      <c r="AK162" s="138"/>
      <c r="AL162" s="84" t="s">
        <v>82</v>
      </c>
      <c r="AM162" s="89"/>
      <c r="AN162" s="140"/>
      <c r="AO162" s="129"/>
      <c r="AP162" s="124"/>
      <c r="AQ162" s="124"/>
      <c r="AR162" s="124"/>
      <c r="AS162" s="124"/>
      <c r="AT162" s="124"/>
    </row>
    <row r="163" spans="1:46" s="130" customFormat="1" ht="13.5">
      <c r="A163" s="84">
        <v>157</v>
      </c>
      <c r="B163" s="136"/>
      <c r="C163" s="86"/>
      <c r="D163" s="132"/>
      <c r="E163" s="137"/>
      <c r="F163" s="137"/>
      <c r="G163" s="138" t="s">
        <v>83</v>
      </c>
      <c r="H163" s="138"/>
      <c r="I163" s="79"/>
      <c r="J163" s="79" t="s">
        <v>97</v>
      </c>
      <c r="K163" s="87">
        <v>29027</v>
      </c>
      <c r="L163" s="138" t="s">
        <v>84</v>
      </c>
      <c r="M163" s="138" t="s">
        <v>85</v>
      </c>
      <c r="N163" s="79"/>
      <c r="O163" s="138" t="s">
        <v>86</v>
      </c>
      <c r="P163" s="141" t="s">
        <v>322</v>
      </c>
      <c r="Q163" s="87">
        <v>44733</v>
      </c>
      <c r="R163" s="79" t="s">
        <v>93</v>
      </c>
      <c r="S163" s="90" t="s">
        <v>87</v>
      </c>
      <c r="T163" s="84"/>
      <c r="U163" s="86"/>
      <c r="V163" s="84"/>
      <c r="W163" s="127" t="s">
        <v>88</v>
      </c>
      <c r="X163" s="138" t="s">
        <v>89</v>
      </c>
      <c r="Y163" s="138"/>
      <c r="Z163" s="138"/>
      <c r="AA163" s="138"/>
      <c r="AB163" s="79"/>
      <c r="AC163" s="79" t="s">
        <v>113</v>
      </c>
      <c r="AD163" s="79" t="s">
        <v>90</v>
      </c>
      <c r="AE163" s="79" t="s">
        <v>93</v>
      </c>
      <c r="AF163" s="79" t="s">
        <v>91</v>
      </c>
      <c r="AG163" s="86">
        <v>43427</v>
      </c>
      <c r="AH163" s="138"/>
      <c r="AI163" s="138"/>
      <c r="AJ163" s="138"/>
      <c r="AK163" s="138"/>
      <c r="AL163" s="84" t="s">
        <v>82</v>
      </c>
      <c r="AM163" s="89"/>
      <c r="AN163" s="140"/>
      <c r="AO163" s="129"/>
      <c r="AP163" s="124"/>
      <c r="AQ163" s="124"/>
      <c r="AR163" s="124"/>
      <c r="AS163" s="124"/>
      <c r="AT163" s="124"/>
    </row>
    <row r="164" spans="1:46" s="130" customFormat="1" ht="13.5">
      <c r="A164" s="84">
        <v>158</v>
      </c>
      <c r="B164" s="136"/>
      <c r="C164" s="86"/>
      <c r="D164" s="132"/>
      <c r="E164" s="137"/>
      <c r="F164" s="137"/>
      <c r="G164" s="138" t="s">
        <v>83</v>
      </c>
      <c r="H164" s="138"/>
      <c r="I164" s="79"/>
      <c r="J164" s="79" t="s">
        <v>93</v>
      </c>
      <c r="K164" s="87">
        <v>23934</v>
      </c>
      <c r="L164" s="138" t="s">
        <v>103</v>
      </c>
      <c r="M164" s="138"/>
      <c r="N164" s="79"/>
      <c r="O164" s="138"/>
      <c r="P164" s="139"/>
      <c r="Q164" s="87"/>
      <c r="R164" s="79"/>
      <c r="S164" s="90" t="s">
        <v>95</v>
      </c>
      <c r="T164" s="84" t="s">
        <v>323</v>
      </c>
      <c r="U164" s="86">
        <v>43514</v>
      </c>
      <c r="V164" s="84" t="s">
        <v>93</v>
      </c>
      <c r="W164" s="127" t="s">
        <v>88</v>
      </c>
      <c r="X164" s="138" t="s">
        <v>89</v>
      </c>
      <c r="Y164" s="138"/>
      <c r="Z164" s="138"/>
      <c r="AA164" s="138"/>
      <c r="AB164" s="79"/>
      <c r="AC164" s="79" t="s">
        <v>113</v>
      </c>
      <c r="AD164" s="79" t="s">
        <v>90</v>
      </c>
      <c r="AE164" s="79" t="s">
        <v>93</v>
      </c>
      <c r="AF164" s="79" t="s">
        <v>91</v>
      </c>
      <c r="AG164" s="86">
        <v>43427</v>
      </c>
      <c r="AH164" s="138"/>
      <c r="AI164" s="138"/>
      <c r="AJ164" s="138"/>
      <c r="AK164" s="138"/>
      <c r="AL164" s="84" t="s">
        <v>82</v>
      </c>
      <c r="AM164" s="79"/>
      <c r="AN164" s="140"/>
      <c r="AO164" s="129"/>
      <c r="AP164" s="124"/>
      <c r="AQ164" s="124"/>
      <c r="AR164" s="124"/>
      <c r="AS164" s="124"/>
      <c r="AT164" s="124"/>
    </row>
    <row r="165" spans="1:46" s="130" customFormat="1" ht="13.5">
      <c r="A165" s="84">
        <v>159</v>
      </c>
      <c r="B165" s="136"/>
      <c r="C165" s="86"/>
      <c r="D165" s="132"/>
      <c r="E165" s="137"/>
      <c r="F165" s="137"/>
      <c r="G165" s="138" t="s">
        <v>83</v>
      </c>
      <c r="H165" s="138"/>
      <c r="I165" s="79"/>
      <c r="J165" s="79"/>
      <c r="K165" s="87"/>
      <c r="L165" s="138" t="s">
        <v>103</v>
      </c>
      <c r="M165" s="138"/>
      <c r="N165" s="79"/>
      <c r="O165" s="138"/>
      <c r="P165" s="139"/>
      <c r="Q165" s="87"/>
      <c r="R165" s="79"/>
      <c r="S165" s="90" t="s">
        <v>95</v>
      </c>
      <c r="T165" s="84"/>
      <c r="U165" s="84"/>
      <c r="V165" s="84"/>
      <c r="W165" s="127" t="s">
        <v>88</v>
      </c>
      <c r="X165" s="138" t="s">
        <v>89</v>
      </c>
      <c r="Y165" s="138"/>
      <c r="Z165" s="138"/>
      <c r="AA165" s="138"/>
      <c r="AB165" s="79"/>
      <c r="AC165" s="79" t="s">
        <v>113</v>
      </c>
      <c r="AD165" s="79" t="s">
        <v>90</v>
      </c>
      <c r="AE165" s="79" t="s">
        <v>93</v>
      </c>
      <c r="AF165" s="79" t="s">
        <v>91</v>
      </c>
      <c r="AG165" s="86">
        <v>43427</v>
      </c>
      <c r="AH165" s="138"/>
      <c r="AI165" s="138"/>
      <c r="AJ165" s="138"/>
      <c r="AK165" s="138"/>
      <c r="AL165" s="84" t="s">
        <v>82</v>
      </c>
      <c r="AM165" s="79"/>
      <c r="AN165" s="140"/>
      <c r="AO165" s="129"/>
      <c r="AP165" s="124"/>
      <c r="AQ165" s="124"/>
      <c r="AR165" s="124"/>
      <c r="AS165" s="124"/>
      <c r="AT165" s="124"/>
    </row>
    <row r="166" spans="1:46" s="130" customFormat="1" ht="13.5">
      <c r="A166" s="84">
        <v>160</v>
      </c>
      <c r="B166" s="136"/>
      <c r="C166" s="86"/>
      <c r="D166" s="132"/>
      <c r="E166" s="137"/>
      <c r="F166" s="137"/>
      <c r="G166" s="138" t="s">
        <v>83</v>
      </c>
      <c r="H166" s="138">
        <v>24</v>
      </c>
      <c r="I166" s="79"/>
      <c r="J166" s="79" t="s">
        <v>93</v>
      </c>
      <c r="K166" s="87">
        <v>34787</v>
      </c>
      <c r="L166" s="138" t="s">
        <v>84</v>
      </c>
      <c r="M166" s="138"/>
      <c r="N166" s="79"/>
      <c r="O166" s="138" t="s">
        <v>86</v>
      </c>
      <c r="P166" s="141" t="s">
        <v>324</v>
      </c>
      <c r="Q166" s="87">
        <v>44649</v>
      </c>
      <c r="R166" s="79" t="s">
        <v>93</v>
      </c>
      <c r="S166" s="90" t="s">
        <v>87</v>
      </c>
      <c r="T166" s="84"/>
      <c r="U166" s="84"/>
      <c r="V166" s="84"/>
      <c r="W166" s="127" t="s">
        <v>88</v>
      </c>
      <c r="X166" s="138" t="s">
        <v>89</v>
      </c>
      <c r="Y166" s="138"/>
      <c r="Z166" s="138"/>
      <c r="AA166" s="138"/>
      <c r="AB166" s="79"/>
      <c r="AC166" s="79" t="s">
        <v>113</v>
      </c>
      <c r="AD166" s="79" t="s">
        <v>90</v>
      </c>
      <c r="AE166" s="79" t="s">
        <v>93</v>
      </c>
      <c r="AF166" s="79" t="s">
        <v>91</v>
      </c>
      <c r="AG166" s="86">
        <v>43427</v>
      </c>
      <c r="AH166" s="138"/>
      <c r="AI166" s="138"/>
      <c r="AJ166" s="138"/>
      <c r="AK166" s="138"/>
      <c r="AL166" s="84" t="s">
        <v>82</v>
      </c>
      <c r="AM166" s="89"/>
      <c r="AN166" s="140"/>
      <c r="AO166" s="129"/>
      <c r="AP166" s="124"/>
      <c r="AQ166" s="124"/>
      <c r="AR166" s="124"/>
      <c r="AS166" s="124"/>
      <c r="AT166" s="124"/>
    </row>
    <row r="167" spans="1:46" s="130" customFormat="1" ht="13.5">
      <c r="A167" s="84">
        <v>161</v>
      </c>
      <c r="B167" s="136"/>
      <c r="C167" s="86"/>
      <c r="D167" s="132"/>
      <c r="E167" s="137"/>
      <c r="F167" s="137"/>
      <c r="G167" s="138" t="s">
        <v>83</v>
      </c>
      <c r="H167" s="138"/>
      <c r="I167" s="79"/>
      <c r="J167" s="79"/>
      <c r="K167" s="87"/>
      <c r="L167" s="138" t="s">
        <v>111</v>
      </c>
      <c r="M167" s="138"/>
      <c r="N167" s="79"/>
      <c r="O167" s="138" t="s">
        <v>86</v>
      </c>
      <c r="P167" s="141" t="s">
        <v>325</v>
      </c>
      <c r="Q167" s="87">
        <v>43132</v>
      </c>
      <c r="R167" s="79" t="s">
        <v>93</v>
      </c>
      <c r="S167" s="90" t="s">
        <v>87</v>
      </c>
      <c r="T167" s="84"/>
      <c r="U167" s="84"/>
      <c r="V167" s="84"/>
      <c r="W167" s="127" t="s">
        <v>88</v>
      </c>
      <c r="X167" s="138" t="s">
        <v>100</v>
      </c>
      <c r="Y167" s="138"/>
      <c r="Z167" s="138"/>
      <c r="AA167" s="138"/>
      <c r="AB167" s="79"/>
      <c r="AC167" s="79" t="s">
        <v>113</v>
      </c>
      <c r="AD167" s="79" t="s">
        <v>90</v>
      </c>
      <c r="AE167" s="79" t="s">
        <v>93</v>
      </c>
      <c r="AF167" s="79" t="s">
        <v>91</v>
      </c>
      <c r="AG167" s="86">
        <v>43427</v>
      </c>
      <c r="AH167" s="138"/>
      <c r="AI167" s="138"/>
      <c r="AJ167" s="138"/>
      <c r="AK167" s="138"/>
      <c r="AL167" s="84" t="s">
        <v>82</v>
      </c>
      <c r="AM167" s="89"/>
      <c r="AN167" s="140"/>
      <c r="AO167" s="129"/>
      <c r="AP167" s="124"/>
      <c r="AQ167" s="124"/>
      <c r="AR167" s="124"/>
      <c r="AS167" s="124"/>
      <c r="AT167" s="124"/>
    </row>
    <row r="168" spans="1:46" s="130" customFormat="1" ht="13.5">
      <c r="A168" s="84">
        <v>162</v>
      </c>
      <c r="B168" s="136"/>
      <c r="C168" s="86"/>
      <c r="D168" s="132"/>
      <c r="E168" s="137"/>
      <c r="F168" s="137"/>
      <c r="G168" s="138" t="s">
        <v>83</v>
      </c>
      <c r="H168" s="138"/>
      <c r="I168" s="79"/>
      <c r="J168" s="79"/>
      <c r="K168" s="87"/>
      <c r="L168" s="138" t="s">
        <v>317</v>
      </c>
      <c r="M168" s="138"/>
      <c r="N168" s="79"/>
      <c r="O168" s="138"/>
      <c r="P168" s="139"/>
      <c r="Q168" s="87"/>
      <c r="R168" s="79"/>
      <c r="S168" s="90" t="s">
        <v>95</v>
      </c>
      <c r="T168" s="84" t="s">
        <v>326</v>
      </c>
      <c r="U168" s="86">
        <v>43958</v>
      </c>
      <c r="V168" s="84" t="s">
        <v>107</v>
      </c>
      <c r="W168" s="127" t="s">
        <v>88</v>
      </c>
      <c r="X168" s="138" t="s">
        <v>105</v>
      </c>
      <c r="Y168" s="138"/>
      <c r="Z168" s="138"/>
      <c r="AA168" s="138"/>
      <c r="AB168" s="79"/>
      <c r="AC168" s="79" t="s">
        <v>113</v>
      </c>
      <c r="AD168" s="79" t="s">
        <v>90</v>
      </c>
      <c r="AE168" s="79" t="s">
        <v>93</v>
      </c>
      <c r="AF168" s="79" t="s">
        <v>91</v>
      </c>
      <c r="AG168" s="86">
        <v>43427</v>
      </c>
      <c r="AH168" s="138"/>
      <c r="AI168" s="138"/>
      <c r="AJ168" s="138"/>
      <c r="AK168" s="138"/>
      <c r="AL168" s="84" t="s">
        <v>82</v>
      </c>
      <c r="AM168" s="79"/>
      <c r="AN168" s="140"/>
      <c r="AO168" s="129"/>
      <c r="AP168" s="124"/>
      <c r="AQ168" s="124"/>
      <c r="AR168" s="124"/>
      <c r="AS168" s="124"/>
      <c r="AT168" s="124"/>
    </row>
    <row r="169" spans="1:46" s="130" customFormat="1" ht="13.5">
      <c r="A169" s="84">
        <v>163</v>
      </c>
      <c r="B169" s="136"/>
      <c r="C169" s="86"/>
      <c r="D169" s="132"/>
      <c r="E169" s="137"/>
      <c r="F169" s="137"/>
      <c r="G169" s="138" t="s">
        <v>83</v>
      </c>
      <c r="H169" s="138"/>
      <c r="I169" s="79"/>
      <c r="J169" s="79" t="s">
        <v>101</v>
      </c>
      <c r="K169" s="87">
        <v>32308</v>
      </c>
      <c r="L169" s="138" t="s">
        <v>84</v>
      </c>
      <c r="M169" s="138" t="s">
        <v>85</v>
      </c>
      <c r="N169" s="79"/>
      <c r="O169" s="138"/>
      <c r="P169" s="139"/>
      <c r="Q169" s="87"/>
      <c r="R169" s="79"/>
      <c r="S169" s="90" t="s">
        <v>95</v>
      </c>
      <c r="T169" s="84" t="s">
        <v>327</v>
      </c>
      <c r="U169" s="86">
        <v>44392</v>
      </c>
      <c r="V169" s="84" t="s">
        <v>93</v>
      </c>
      <c r="W169" s="127" t="s">
        <v>88</v>
      </c>
      <c r="X169" s="138" t="s">
        <v>89</v>
      </c>
      <c r="Y169" s="138"/>
      <c r="Z169" s="138"/>
      <c r="AA169" s="138"/>
      <c r="AB169" s="79"/>
      <c r="AC169" s="79" t="s">
        <v>113</v>
      </c>
      <c r="AD169" s="79" t="s">
        <v>90</v>
      </c>
      <c r="AE169" s="79" t="s">
        <v>93</v>
      </c>
      <c r="AF169" s="79" t="s">
        <v>91</v>
      </c>
      <c r="AG169" s="86">
        <v>43427</v>
      </c>
      <c r="AH169" s="138"/>
      <c r="AI169" s="138"/>
      <c r="AJ169" s="138"/>
      <c r="AK169" s="138"/>
      <c r="AL169" s="84" t="s">
        <v>82</v>
      </c>
      <c r="AM169" s="89"/>
      <c r="AN169" s="140"/>
      <c r="AO169" s="129"/>
      <c r="AP169" s="124"/>
      <c r="AQ169" s="124"/>
      <c r="AR169" s="124"/>
      <c r="AS169" s="124"/>
      <c r="AT169" s="124"/>
    </row>
    <row r="170" spans="1:46" s="130" customFormat="1" ht="13.5">
      <c r="A170" s="84">
        <v>164</v>
      </c>
      <c r="B170" s="136"/>
      <c r="C170" s="86"/>
      <c r="D170" s="132"/>
      <c r="E170" s="137"/>
      <c r="F170" s="137"/>
      <c r="G170" s="138" t="s">
        <v>83</v>
      </c>
      <c r="H170" s="138"/>
      <c r="I170" s="79"/>
      <c r="J170" s="79" t="s">
        <v>93</v>
      </c>
      <c r="K170" s="87">
        <v>32601</v>
      </c>
      <c r="L170" s="138"/>
      <c r="M170" s="138"/>
      <c r="N170" s="79"/>
      <c r="O170" s="138"/>
      <c r="P170" s="141"/>
      <c r="Q170" s="87"/>
      <c r="R170" s="79"/>
      <c r="S170" s="90" t="s">
        <v>95</v>
      </c>
      <c r="T170" s="84"/>
      <c r="U170" s="84"/>
      <c r="V170" s="84"/>
      <c r="W170" s="127" t="s">
        <v>88</v>
      </c>
      <c r="X170" s="138" t="s">
        <v>89</v>
      </c>
      <c r="Y170" s="138"/>
      <c r="Z170" s="138"/>
      <c r="AA170" s="138"/>
      <c r="AB170" s="79"/>
      <c r="AC170" s="79" t="s">
        <v>113</v>
      </c>
      <c r="AD170" s="79" t="s">
        <v>90</v>
      </c>
      <c r="AE170" s="79" t="s">
        <v>93</v>
      </c>
      <c r="AF170" s="79" t="s">
        <v>91</v>
      </c>
      <c r="AG170" s="86">
        <v>43427</v>
      </c>
      <c r="AH170" s="138"/>
      <c r="AI170" s="138"/>
      <c r="AJ170" s="138"/>
      <c r="AK170" s="138"/>
      <c r="AL170" s="84" t="s">
        <v>82</v>
      </c>
      <c r="AM170" s="79"/>
      <c r="AN170" s="140"/>
      <c r="AO170" s="129"/>
      <c r="AP170" s="124"/>
      <c r="AQ170" s="124"/>
      <c r="AR170" s="124"/>
      <c r="AS170" s="124"/>
      <c r="AT170" s="124"/>
    </row>
    <row r="171" spans="1:46" s="130" customFormat="1" ht="13.5">
      <c r="A171" s="84">
        <v>165</v>
      </c>
      <c r="B171" s="136"/>
      <c r="C171" s="86"/>
      <c r="D171" s="132"/>
      <c r="E171" s="137"/>
      <c r="F171" s="137"/>
      <c r="G171" s="138" t="s">
        <v>83</v>
      </c>
      <c r="H171" s="138"/>
      <c r="I171" s="79"/>
      <c r="J171" s="79" t="s">
        <v>93</v>
      </c>
      <c r="K171" s="87">
        <v>24589</v>
      </c>
      <c r="L171" s="138" t="s">
        <v>84</v>
      </c>
      <c r="M171" s="138" t="s">
        <v>85</v>
      </c>
      <c r="N171" s="79"/>
      <c r="O171" s="138"/>
      <c r="P171" s="139"/>
      <c r="Q171" s="87"/>
      <c r="R171" s="79"/>
      <c r="S171" s="90" t="s">
        <v>95</v>
      </c>
      <c r="T171" s="84" t="s">
        <v>328</v>
      </c>
      <c r="U171" s="86">
        <v>44985</v>
      </c>
      <c r="V171" s="84" t="s">
        <v>93</v>
      </c>
      <c r="W171" s="127" t="s">
        <v>88</v>
      </c>
      <c r="X171" s="138" t="s">
        <v>89</v>
      </c>
      <c r="Y171" s="138"/>
      <c r="Z171" s="138"/>
      <c r="AA171" s="138"/>
      <c r="AB171" s="79"/>
      <c r="AC171" s="79" t="s">
        <v>113</v>
      </c>
      <c r="AD171" s="79" t="s">
        <v>90</v>
      </c>
      <c r="AE171" s="79" t="s">
        <v>93</v>
      </c>
      <c r="AF171" s="79" t="s">
        <v>91</v>
      </c>
      <c r="AG171" s="86">
        <v>43427</v>
      </c>
      <c r="AH171" s="138"/>
      <c r="AI171" s="138"/>
      <c r="AJ171" s="138"/>
      <c r="AK171" s="138"/>
      <c r="AL171" s="84" t="s">
        <v>82</v>
      </c>
      <c r="AM171" s="79"/>
      <c r="AN171" s="140"/>
      <c r="AO171" s="129"/>
      <c r="AP171" s="124"/>
      <c r="AQ171" s="124"/>
      <c r="AR171" s="124"/>
      <c r="AS171" s="124"/>
      <c r="AT171" s="124"/>
    </row>
    <row r="172" spans="1:46" s="130" customFormat="1" ht="13.5">
      <c r="A172" s="84">
        <v>166</v>
      </c>
      <c r="B172" s="136"/>
      <c r="C172" s="86"/>
      <c r="D172" s="132"/>
      <c r="E172" s="137"/>
      <c r="F172" s="137"/>
      <c r="G172" s="138" t="s">
        <v>83</v>
      </c>
      <c r="H172" s="138">
        <v>18</v>
      </c>
      <c r="I172" s="79"/>
      <c r="J172" s="79" t="s">
        <v>93</v>
      </c>
      <c r="K172" s="87">
        <v>36662</v>
      </c>
      <c r="L172" s="138" t="s">
        <v>106</v>
      </c>
      <c r="M172" s="138" t="s">
        <v>99</v>
      </c>
      <c r="N172" s="79"/>
      <c r="O172" s="138"/>
      <c r="P172" s="139"/>
      <c r="Q172" s="87"/>
      <c r="R172" s="79"/>
      <c r="S172" s="90" t="s">
        <v>95</v>
      </c>
      <c r="T172" s="84" t="s">
        <v>329</v>
      </c>
      <c r="U172" s="86">
        <v>44598</v>
      </c>
      <c r="V172" s="84" t="s">
        <v>93</v>
      </c>
      <c r="W172" s="127" t="s">
        <v>88</v>
      </c>
      <c r="X172" s="138" t="s">
        <v>105</v>
      </c>
      <c r="Y172" s="138"/>
      <c r="Z172" s="138"/>
      <c r="AA172" s="138"/>
      <c r="AB172" s="79"/>
      <c r="AC172" s="79" t="s">
        <v>113</v>
      </c>
      <c r="AD172" s="79" t="s">
        <v>90</v>
      </c>
      <c r="AE172" s="79" t="s">
        <v>93</v>
      </c>
      <c r="AF172" s="79" t="s">
        <v>91</v>
      </c>
      <c r="AG172" s="86">
        <v>43427</v>
      </c>
      <c r="AH172" s="138"/>
      <c r="AI172" s="138"/>
      <c r="AJ172" s="138"/>
      <c r="AK172" s="138"/>
      <c r="AL172" s="84" t="s">
        <v>82</v>
      </c>
      <c r="AM172" s="79"/>
      <c r="AN172" s="140"/>
      <c r="AO172" s="129"/>
      <c r="AP172" s="124"/>
      <c r="AQ172" s="124"/>
      <c r="AR172" s="124"/>
      <c r="AS172" s="124"/>
      <c r="AT172" s="124"/>
    </row>
    <row r="173" spans="1:46" s="130" customFormat="1" ht="13.5">
      <c r="A173" s="84">
        <v>167</v>
      </c>
      <c r="B173" s="136"/>
      <c r="C173" s="86"/>
      <c r="D173" s="132"/>
      <c r="E173" s="137"/>
      <c r="F173" s="137"/>
      <c r="G173" s="138" t="s">
        <v>83</v>
      </c>
      <c r="H173" s="138"/>
      <c r="I173" s="79"/>
      <c r="J173" s="79" t="s">
        <v>93</v>
      </c>
      <c r="K173" s="87">
        <v>28991</v>
      </c>
      <c r="L173" s="138" t="s">
        <v>84</v>
      </c>
      <c r="M173" s="138" t="s">
        <v>85</v>
      </c>
      <c r="N173" s="79"/>
      <c r="O173" s="138" t="s">
        <v>86</v>
      </c>
      <c r="P173" s="141" t="s">
        <v>330</v>
      </c>
      <c r="Q173" s="87">
        <v>45093</v>
      </c>
      <c r="R173" s="79" t="s">
        <v>93</v>
      </c>
      <c r="S173" s="90" t="s">
        <v>87</v>
      </c>
      <c r="T173" s="84"/>
      <c r="U173" s="84"/>
      <c r="V173" s="84"/>
      <c r="W173" s="127" t="s">
        <v>88</v>
      </c>
      <c r="X173" s="138" t="s">
        <v>89</v>
      </c>
      <c r="Y173" s="138"/>
      <c r="Z173" s="138"/>
      <c r="AA173" s="138"/>
      <c r="AB173" s="79"/>
      <c r="AC173" s="79" t="s">
        <v>113</v>
      </c>
      <c r="AD173" s="79" t="s">
        <v>90</v>
      </c>
      <c r="AE173" s="79" t="s">
        <v>93</v>
      </c>
      <c r="AF173" s="79" t="s">
        <v>91</v>
      </c>
      <c r="AG173" s="86">
        <v>43427</v>
      </c>
      <c r="AH173" s="138"/>
      <c r="AI173" s="138"/>
      <c r="AJ173" s="138"/>
      <c r="AK173" s="138"/>
      <c r="AL173" s="84" t="s">
        <v>82</v>
      </c>
      <c r="AM173" s="89"/>
      <c r="AN173" s="140"/>
      <c r="AO173" s="129"/>
      <c r="AP173" s="124"/>
      <c r="AQ173" s="124"/>
      <c r="AR173" s="124"/>
      <c r="AS173" s="124"/>
      <c r="AT173" s="124"/>
    </row>
    <row r="174" spans="1:46" s="130" customFormat="1" ht="13.5">
      <c r="A174" s="84">
        <v>168</v>
      </c>
      <c r="B174" s="136"/>
      <c r="C174" s="86"/>
      <c r="D174" s="132"/>
      <c r="E174" s="137"/>
      <c r="F174" s="137"/>
      <c r="G174" s="138" t="s">
        <v>96</v>
      </c>
      <c r="H174" s="138">
        <v>27</v>
      </c>
      <c r="I174" s="79"/>
      <c r="J174" s="79" t="s">
        <v>109</v>
      </c>
      <c r="K174" s="87">
        <v>32989</v>
      </c>
      <c r="L174" s="138" t="s">
        <v>84</v>
      </c>
      <c r="M174" s="138" t="s">
        <v>99</v>
      </c>
      <c r="N174" s="79"/>
      <c r="O174" s="138"/>
      <c r="P174" s="141"/>
      <c r="Q174" s="87"/>
      <c r="R174" s="79"/>
      <c r="S174" s="90" t="s">
        <v>95</v>
      </c>
      <c r="T174" s="84"/>
      <c r="U174" s="84"/>
      <c r="V174" s="84"/>
      <c r="W174" s="127" t="s">
        <v>88</v>
      </c>
      <c r="X174" s="138" t="s">
        <v>89</v>
      </c>
      <c r="Y174" s="138"/>
      <c r="Z174" s="138"/>
      <c r="AA174" s="138"/>
      <c r="AB174" s="79"/>
      <c r="AC174" s="79" t="s">
        <v>113</v>
      </c>
      <c r="AD174" s="79" t="s">
        <v>90</v>
      </c>
      <c r="AE174" s="79" t="s">
        <v>93</v>
      </c>
      <c r="AF174" s="79" t="s">
        <v>91</v>
      </c>
      <c r="AG174" s="86">
        <v>43427</v>
      </c>
      <c r="AH174" s="138"/>
      <c r="AI174" s="138"/>
      <c r="AJ174" s="138"/>
      <c r="AK174" s="138"/>
      <c r="AL174" s="84" t="s">
        <v>82</v>
      </c>
      <c r="AM174" s="79"/>
      <c r="AN174" s="140"/>
      <c r="AO174" s="129"/>
      <c r="AP174" s="124"/>
      <c r="AQ174" s="124"/>
      <c r="AR174" s="124"/>
      <c r="AS174" s="124"/>
      <c r="AT174" s="124"/>
    </row>
    <row r="175" spans="1:46" s="130" customFormat="1" ht="13.5">
      <c r="A175" s="84">
        <v>169</v>
      </c>
      <c r="B175" s="136"/>
      <c r="C175" s="86"/>
      <c r="D175" s="132"/>
      <c r="E175" s="137"/>
      <c r="F175" s="137"/>
      <c r="G175" s="138" t="s">
        <v>83</v>
      </c>
      <c r="H175" s="138">
        <v>26</v>
      </c>
      <c r="I175" s="79"/>
      <c r="J175" s="79" t="s">
        <v>97</v>
      </c>
      <c r="K175" s="87">
        <v>33704</v>
      </c>
      <c r="L175" s="138" t="s">
        <v>84</v>
      </c>
      <c r="M175" s="138" t="s">
        <v>85</v>
      </c>
      <c r="N175" s="79"/>
      <c r="O175" s="138" t="s">
        <v>86</v>
      </c>
      <c r="P175" s="141" t="s">
        <v>331</v>
      </c>
      <c r="Q175" s="87">
        <v>43565</v>
      </c>
      <c r="R175" s="79" t="s">
        <v>97</v>
      </c>
      <c r="S175" s="90" t="s">
        <v>87</v>
      </c>
      <c r="T175" s="84"/>
      <c r="U175" s="86"/>
      <c r="V175" s="84"/>
      <c r="W175" s="127" t="s">
        <v>88</v>
      </c>
      <c r="X175" s="138" t="s">
        <v>89</v>
      </c>
      <c r="Y175" s="138"/>
      <c r="Z175" s="138"/>
      <c r="AA175" s="138"/>
      <c r="AB175" s="79"/>
      <c r="AC175" s="79" t="s">
        <v>113</v>
      </c>
      <c r="AD175" s="79" t="s">
        <v>90</v>
      </c>
      <c r="AE175" s="79" t="s">
        <v>93</v>
      </c>
      <c r="AF175" s="79" t="s">
        <v>91</v>
      </c>
      <c r="AG175" s="86">
        <v>43427</v>
      </c>
      <c r="AH175" s="138"/>
      <c r="AI175" s="138"/>
      <c r="AJ175" s="138"/>
      <c r="AK175" s="138"/>
      <c r="AL175" s="84" t="s">
        <v>82</v>
      </c>
      <c r="AM175" s="89"/>
      <c r="AN175" s="140"/>
      <c r="AO175" s="129"/>
      <c r="AP175" s="124"/>
      <c r="AQ175" s="124"/>
      <c r="AR175" s="124"/>
      <c r="AS175" s="124"/>
      <c r="AT175" s="124"/>
    </row>
    <row r="176" spans="1:46" s="130" customFormat="1" ht="13.5">
      <c r="A176" s="84">
        <v>170</v>
      </c>
      <c r="B176" s="136"/>
      <c r="C176" s="86"/>
      <c r="D176" s="132"/>
      <c r="E176" s="137"/>
      <c r="F176" s="137"/>
      <c r="G176" s="138" t="s">
        <v>83</v>
      </c>
      <c r="H176" s="138"/>
      <c r="I176" s="79"/>
      <c r="J176" s="79" t="s">
        <v>93</v>
      </c>
      <c r="K176" s="87">
        <v>32119</v>
      </c>
      <c r="L176" s="138" t="s">
        <v>84</v>
      </c>
      <c r="M176" s="138" t="s">
        <v>85</v>
      </c>
      <c r="N176" s="79"/>
      <c r="O176" s="138"/>
      <c r="P176" s="139"/>
      <c r="Q176" s="87"/>
      <c r="R176" s="79"/>
      <c r="S176" s="90" t="s">
        <v>95</v>
      </c>
      <c r="T176" s="84" t="s">
        <v>333</v>
      </c>
      <c r="U176" s="86">
        <v>44530</v>
      </c>
      <c r="V176" s="84" t="s">
        <v>93</v>
      </c>
      <c r="W176" s="127" t="s">
        <v>88</v>
      </c>
      <c r="X176" s="138" t="s">
        <v>89</v>
      </c>
      <c r="Y176" s="138"/>
      <c r="Z176" s="138"/>
      <c r="AA176" s="138"/>
      <c r="AB176" s="79"/>
      <c r="AC176" s="79" t="s">
        <v>113</v>
      </c>
      <c r="AD176" s="79" t="s">
        <v>90</v>
      </c>
      <c r="AE176" s="79" t="s">
        <v>93</v>
      </c>
      <c r="AF176" s="79" t="s">
        <v>91</v>
      </c>
      <c r="AG176" s="86">
        <v>43427</v>
      </c>
      <c r="AH176" s="138"/>
      <c r="AI176" s="138"/>
      <c r="AJ176" s="138"/>
      <c r="AK176" s="138"/>
      <c r="AL176" s="84" t="s">
        <v>82</v>
      </c>
      <c r="AM176" s="79"/>
      <c r="AN176" s="140"/>
      <c r="AO176" s="129"/>
      <c r="AP176" s="124"/>
      <c r="AQ176" s="124"/>
      <c r="AR176" s="124"/>
      <c r="AS176" s="124"/>
      <c r="AT176" s="124"/>
    </row>
    <row r="177" spans="1:46" s="130" customFormat="1" ht="13.5">
      <c r="A177" s="84">
        <v>171</v>
      </c>
      <c r="B177" s="136"/>
      <c r="C177" s="86"/>
      <c r="D177" s="132"/>
      <c r="E177" s="137"/>
      <c r="F177" s="137"/>
      <c r="G177" s="138" t="s">
        <v>83</v>
      </c>
      <c r="H177" s="138">
        <v>20</v>
      </c>
      <c r="I177" s="79"/>
      <c r="J177" s="79" t="s">
        <v>318</v>
      </c>
      <c r="K177" s="87">
        <v>35981</v>
      </c>
      <c r="L177" s="138"/>
      <c r="M177" s="138"/>
      <c r="N177" s="79"/>
      <c r="O177" s="138" t="s">
        <v>86</v>
      </c>
      <c r="P177" s="141" t="s">
        <v>332</v>
      </c>
      <c r="Q177" s="87">
        <v>45112</v>
      </c>
      <c r="R177" s="79" t="s">
        <v>110</v>
      </c>
      <c r="S177" s="90" t="s">
        <v>87</v>
      </c>
      <c r="T177" s="84"/>
      <c r="U177" s="86"/>
      <c r="V177" s="84"/>
      <c r="W177" s="127" t="s">
        <v>88</v>
      </c>
      <c r="X177" s="138" t="s">
        <v>89</v>
      </c>
      <c r="Y177" s="138"/>
      <c r="Z177" s="138"/>
      <c r="AA177" s="138"/>
      <c r="AB177" s="79"/>
      <c r="AC177" s="79" t="s">
        <v>113</v>
      </c>
      <c r="AD177" s="79" t="s">
        <v>90</v>
      </c>
      <c r="AE177" s="79" t="s">
        <v>93</v>
      </c>
      <c r="AF177" s="79" t="s">
        <v>91</v>
      </c>
      <c r="AG177" s="86">
        <v>43427</v>
      </c>
      <c r="AH177" s="138"/>
      <c r="AI177" s="138"/>
      <c r="AJ177" s="138"/>
      <c r="AK177" s="138"/>
      <c r="AL177" s="84" t="s">
        <v>82</v>
      </c>
      <c r="AM177" s="89"/>
      <c r="AN177" s="140"/>
      <c r="AO177" s="129"/>
      <c r="AP177" s="124"/>
      <c r="AQ177" s="124"/>
      <c r="AR177" s="124"/>
      <c r="AS177" s="124"/>
      <c r="AT177" s="124"/>
    </row>
    <row r="178" spans="1:46" s="130" customFormat="1" ht="13.5">
      <c r="A178" s="84">
        <v>172</v>
      </c>
      <c r="B178" s="136"/>
      <c r="C178" s="86"/>
      <c r="D178" s="132"/>
      <c r="E178" s="137"/>
      <c r="F178" s="137"/>
      <c r="G178" s="138" t="s">
        <v>83</v>
      </c>
      <c r="H178" s="138"/>
      <c r="I178" s="79"/>
      <c r="J178" s="79" t="s">
        <v>334</v>
      </c>
      <c r="K178" s="87">
        <v>27979</v>
      </c>
      <c r="L178" s="138" t="s">
        <v>84</v>
      </c>
      <c r="M178" s="138"/>
      <c r="N178" s="79"/>
      <c r="O178" s="138"/>
      <c r="P178" s="139"/>
      <c r="Q178" s="87"/>
      <c r="R178" s="79"/>
      <c r="S178" s="90" t="s">
        <v>95</v>
      </c>
      <c r="T178" s="84" t="s">
        <v>335</v>
      </c>
      <c r="U178" s="86">
        <v>44488</v>
      </c>
      <c r="V178" s="84" t="s">
        <v>93</v>
      </c>
      <c r="W178" s="127" t="s">
        <v>88</v>
      </c>
      <c r="X178" s="138" t="s">
        <v>100</v>
      </c>
      <c r="Y178" s="138"/>
      <c r="Z178" s="138"/>
      <c r="AA178" s="138"/>
      <c r="AB178" s="79"/>
      <c r="AC178" s="79" t="s">
        <v>113</v>
      </c>
      <c r="AD178" s="79" t="s">
        <v>90</v>
      </c>
      <c r="AE178" s="79" t="s">
        <v>93</v>
      </c>
      <c r="AF178" s="79" t="s">
        <v>91</v>
      </c>
      <c r="AG178" s="86">
        <v>43427</v>
      </c>
      <c r="AH178" s="138"/>
      <c r="AI178" s="138"/>
      <c r="AJ178" s="138"/>
      <c r="AK178" s="138"/>
      <c r="AL178" s="84" t="s">
        <v>82</v>
      </c>
      <c r="AM178" s="79"/>
      <c r="AN178" s="140"/>
      <c r="AO178" s="129"/>
      <c r="AP178" s="124"/>
      <c r="AQ178" s="124"/>
      <c r="AR178" s="124"/>
      <c r="AS178" s="124"/>
      <c r="AT178" s="124"/>
    </row>
    <row r="179" spans="1:46" s="162" customFormat="1" ht="13.5">
      <c r="A179" s="84">
        <v>173</v>
      </c>
      <c r="B179" s="149"/>
      <c r="C179" s="150"/>
      <c r="D179" s="151"/>
      <c r="E179" s="152"/>
      <c r="F179" s="152"/>
      <c r="G179" s="153" t="s">
        <v>83</v>
      </c>
      <c r="H179" s="153"/>
      <c r="I179" s="154"/>
      <c r="J179" s="154" t="s">
        <v>93</v>
      </c>
      <c r="K179" s="155">
        <v>31575</v>
      </c>
      <c r="L179" s="153" t="s">
        <v>84</v>
      </c>
      <c r="M179" s="153" t="s">
        <v>85</v>
      </c>
      <c r="N179" s="154"/>
      <c r="O179" s="153" t="s">
        <v>86</v>
      </c>
      <c r="P179" s="156" t="s">
        <v>336</v>
      </c>
      <c r="Q179" s="155">
        <v>44359</v>
      </c>
      <c r="R179" s="154" t="s">
        <v>93</v>
      </c>
      <c r="S179" s="157" t="s">
        <v>87</v>
      </c>
      <c r="T179" s="148"/>
      <c r="U179" s="150"/>
      <c r="V179" s="148"/>
      <c r="W179" s="158" t="s">
        <v>88</v>
      </c>
      <c r="X179" s="153"/>
      <c r="Y179" s="153"/>
      <c r="Z179" s="153"/>
      <c r="AA179" s="153"/>
      <c r="AB179" s="154"/>
      <c r="AC179" s="154" t="s">
        <v>113</v>
      </c>
      <c r="AD179" s="154" t="s">
        <v>90</v>
      </c>
      <c r="AE179" s="154" t="s">
        <v>93</v>
      </c>
      <c r="AF179" s="154" t="s">
        <v>91</v>
      </c>
      <c r="AG179" s="86">
        <v>43427</v>
      </c>
      <c r="AH179" s="153"/>
      <c r="AI179" s="153"/>
      <c r="AJ179" s="153"/>
      <c r="AK179" s="153"/>
      <c r="AL179" s="148" t="s">
        <v>82</v>
      </c>
      <c r="AM179" s="159"/>
      <c r="AN179" s="160"/>
      <c r="AO179" s="161"/>
      <c r="AP179" s="99"/>
      <c r="AQ179" s="99"/>
      <c r="AR179" s="99"/>
      <c r="AS179" s="99"/>
      <c r="AT179" s="99"/>
    </row>
    <row r="180" spans="1:46" s="162" customFormat="1" ht="13.5">
      <c r="A180" s="84">
        <v>174</v>
      </c>
      <c r="B180" s="149"/>
      <c r="C180" s="150"/>
      <c r="D180" s="151"/>
      <c r="E180" s="152"/>
      <c r="F180" s="152"/>
      <c r="G180" s="153" t="s">
        <v>83</v>
      </c>
      <c r="H180" s="153">
        <v>20</v>
      </c>
      <c r="I180" s="154"/>
      <c r="J180" s="154" t="s">
        <v>93</v>
      </c>
      <c r="K180" s="154">
        <v>1999</v>
      </c>
      <c r="L180" s="153"/>
      <c r="M180" s="153" t="s">
        <v>85</v>
      </c>
      <c r="N180" s="154"/>
      <c r="O180" s="153"/>
      <c r="P180" s="163"/>
      <c r="Q180" s="155"/>
      <c r="R180" s="154"/>
      <c r="S180" s="157" t="s">
        <v>95</v>
      </c>
      <c r="T180" s="148" t="s">
        <v>337</v>
      </c>
      <c r="U180" s="150">
        <v>43697</v>
      </c>
      <c r="V180" s="148" t="s">
        <v>93</v>
      </c>
      <c r="W180" s="158" t="s">
        <v>88</v>
      </c>
      <c r="X180" s="153" t="s">
        <v>100</v>
      </c>
      <c r="Y180" s="153"/>
      <c r="Z180" s="153"/>
      <c r="AA180" s="153"/>
      <c r="AB180" s="154"/>
      <c r="AC180" s="154" t="s">
        <v>113</v>
      </c>
      <c r="AD180" s="154" t="s">
        <v>90</v>
      </c>
      <c r="AE180" s="154" t="s">
        <v>93</v>
      </c>
      <c r="AF180" s="154" t="s">
        <v>91</v>
      </c>
      <c r="AG180" s="86">
        <v>43427</v>
      </c>
      <c r="AH180" s="153"/>
      <c r="AI180" s="153"/>
      <c r="AJ180" s="153"/>
      <c r="AK180" s="153"/>
      <c r="AL180" s="148" t="s">
        <v>82</v>
      </c>
      <c r="AM180" s="159"/>
      <c r="AN180" s="160"/>
      <c r="AO180" s="161"/>
      <c r="AP180" s="99"/>
      <c r="AQ180" s="99"/>
      <c r="AR180" s="99"/>
      <c r="AS180" s="99"/>
      <c r="AT180" s="99"/>
    </row>
    <row r="181" spans="1:46" s="162" customFormat="1" ht="13.5">
      <c r="A181" s="84">
        <v>175</v>
      </c>
      <c r="B181" s="149"/>
      <c r="C181" s="150"/>
      <c r="D181" s="151"/>
      <c r="E181" s="152"/>
      <c r="F181" s="152"/>
      <c r="G181" s="153" t="s">
        <v>83</v>
      </c>
      <c r="H181" s="153">
        <v>21</v>
      </c>
      <c r="I181" s="154"/>
      <c r="J181" s="154" t="s">
        <v>93</v>
      </c>
      <c r="K181" s="154">
        <v>1997</v>
      </c>
      <c r="L181" s="153"/>
      <c r="M181" s="153" t="s">
        <v>104</v>
      </c>
      <c r="N181" s="154"/>
      <c r="O181" s="153"/>
      <c r="P181" s="156"/>
      <c r="Q181" s="155"/>
      <c r="R181" s="154"/>
      <c r="S181" s="157" t="s">
        <v>108</v>
      </c>
      <c r="T181" s="148"/>
      <c r="U181" s="148"/>
      <c r="V181" s="148"/>
      <c r="W181" s="158" t="s">
        <v>88</v>
      </c>
      <c r="X181" s="153" t="s">
        <v>89</v>
      </c>
      <c r="Y181" s="153"/>
      <c r="Z181" s="153"/>
      <c r="AA181" s="153"/>
      <c r="AB181" s="154"/>
      <c r="AC181" s="154" t="s">
        <v>113</v>
      </c>
      <c r="AD181" s="154" t="s">
        <v>90</v>
      </c>
      <c r="AE181" s="154" t="s">
        <v>93</v>
      </c>
      <c r="AF181" s="154" t="s">
        <v>91</v>
      </c>
      <c r="AG181" s="86">
        <v>43427</v>
      </c>
      <c r="AH181" s="153"/>
      <c r="AI181" s="153"/>
      <c r="AJ181" s="153"/>
      <c r="AK181" s="153"/>
      <c r="AL181" s="148" t="s">
        <v>82</v>
      </c>
      <c r="AM181" s="159"/>
      <c r="AN181" s="160"/>
      <c r="AO181" s="161"/>
      <c r="AP181" s="99"/>
      <c r="AQ181" s="99"/>
      <c r="AR181" s="99"/>
      <c r="AS181" s="99"/>
      <c r="AT181" s="99"/>
    </row>
    <row r="182" spans="1:46" s="162" customFormat="1" ht="13.5">
      <c r="A182" s="148">
        <v>188</v>
      </c>
      <c r="B182" s="149"/>
      <c r="C182" s="150"/>
      <c r="D182" s="151"/>
      <c r="E182" s="152"/>
      <c r="F182" s="152"/>
      <c r="G182" s="153" t="s">
        <v>83</v>
      </c>
      <c r="H182" s="153"/>
      <c r="I182" s="154"/>
      <c r="J182" s="154" t="s">
        <v>93</v>
      </c>
      <c r="K182" s="154">
        <v>1969</v>
      </c>
      <c r="L182" s="153" t="s">
        <v>84</v>
      </c>
      <c r="M182" s="153" t="s">
        <v>85</v>
      </c>
      <c r="N182" s="154"/>
      <c r="O182" s="153"/>
      <c r="P182" s="156"/>
      <c r="Q182" s="155"/>
      <c r="R182" s="154"/>
      <c r="S182" s="157" t="s">
        <v>108</v>
      </c>
      <c r="T182" s="148"/>
      <c r="U182" s="148"/>
      <c r="V182" s="148"/>
      <c r="W182" s="158" t="s">
        <v>88</v>
      </c>
      <c r="X182" s="153" t="s">
        <v>89</v>
      </c>
      <c r="Y182" s="153"/>
      <c r="Z182" s="153"/>
      <c r="AA182" s="153"/>
      <c r="AB182" s="154"/>
      <c r="AC182" s="154" t="s">
        <v>113</v>
      </c>
      <c r="AD182" s="154" t="s">
        <v>90</v>
      </c>
      <c r="AE182" s="154" t="s">
        <v>93</v>
      </c>
      <c r="AF182" s="154" t="s">
        <v>91</v>
      </c>
      <c r="AG182" s="86">
        <v>43427</v>
      </c>
      <c r="AH182" s="153"/>
      <c r="AI182" s="153"/>
      <c r="AJ182" s="153"/>
      <c r="AK182" s="153"/>
      <c r="AL182" s="148" t="s">
        <v>82</v>
      </c>
      <c r="AM182" s="159"/>
      <c r="AN182" s="160"/>
      <c r="AO182" s="161"/>
      <c r="AP182" s="99"/>
      <c r="AQ182" s="99"/>
      <c r="AR182" s="99"/>
      <c r="AS182" s="99"/>
      <c r="AT182" s="99"/>
    </row>
    <row r="183" spans="1:46" s="162" customFormat="1" ht="13.5">
      <c r="A183" s="148">
        <v>189</v>
      </c>
      <c r="B183" s="149"/>
      <c r="C183" s="150"/>
      <c r="D183" s="151"/>
      <c r="E183" s="152"/>
      <c r="F183" s="152"/>
      <c r="G183" s="153" t="s">
        <v>83</v>
      </c>
      <c r="H183" s="153"/>
      <c r="I183" s="154"/>
      <c r="J183" s="154" t="s">
        <v>93</v>
      </c>
      <c r="K183" s="154">
        <v>1987</v>
      </c>
      <c r="L183" s="153" t="s">
        <v>84</v>
      </c>
      <c r="M183" s="153" t="s">
        <v>85</v>
      </c>
      <c r="N183" s="154"/>
      <c r="O183" s="153"/>
      <c r="P183" s="163"/>
      <c r="Q183" s="155"/>
      <c r="R183" s="154"/>
      <c r="S183" s="157" t="s">
        <v>108</v>
      </c>
      <c r="T183" s="148"/>
      <c r="U183" s="148"/>
      <c r="V183" s="148"/>
      <c r="W183" s="158" t="s">
        <v>88</v>
      </c>
      <c r="X183" s="153" t="s">
        <v>89</v>
      </c>
      <c r="Y183" s="153"/>
      <c r="Z183" s="153"/>
      <c r="AA183" s="153"/>
      <c r="AB183" s="154"/>
      <c r="AC183" s="154" t="s">
        <v>113</v>
      </c>
      <c r="AD183" s="154" t="s">
        <v>90</v>
      </c>
      <c r="AE183" s="154" t="s">
        <v>93</v>
      </c>
      <c r="AF183" s="154" t="s">
        <v>91</v>
      </c>
      <c r="AG183" s="86">
        <v>43427</v>
      </c>
      <c r="AH183" s="153"/>
      <c r="AI183" s="153"/>
      <c r="AJ183" s="153"/>
      <c r="AK183" s="153"/>
      <c r="AL183" s="148" t="s">
        <v>82</v>
      </c>
      <c r="AM183" s="159"/>
      <c r="AN183" s="160"/>
      <c r="AO183" s="161"/>
      <c r="AP183" s="99"/>
      <c r="AQ183" s="99"/>
      <c r="AR183" s="99"/>
      <c r="AS183" s="99"/>
      <c r="AT183" s="99"/>
    </row>
    <row r="184" spans="1:46" s="162" customFormat="1" ht="13.5">
      <c r="A184" s="148">
        <v>190</v>
      </c>
      <c r="B184" s="149"/>
      <c r="C184" s="150"/>
      <c r="D184" s="151"/>
      <c r="E184" s="152"/>
      <c r="F184" s="152"/>
      <c r="G184" s="153" t="s">
        <v>83</v>
      </c>
      <c r="H184" s="153">
        <v>22</v>
      </c>
      <c r="I184" s="154"/>
      <c r="J184" s="154" t="s">
        <v>93</v>
      </c>
      <c r="K184" s="154">
        <v>1996</v>
      </c>
      <c r="L184" s="153" t="s">
        <v>106</v>
      </c>
      <c r="M184" s="153" t="s">
        <v>85</v>
      </c>
      <c r="N184" s="154"/>
      <c r="O184" s="153"/>
      <c r="P184" s="163"/>
      <c r="Q184" s="155"/>
      <c r="R184" s="154"/>
      <c r="S184" s="157" t="s">
        <v>95</v>
      </c>
      <c r="T184" s="148" t="s">
        <v>338</v>
      </c>
      <c r="U184" s="150">
        <v>43957</v>
      </c>
      <c r="V184" s="148" t="s">
        <v>93</v>
      </c>
      <c r="W184" s="158" t="s">
        <v>88</v>
      </c>
      <c r="X184" s="153" t="s">
        <v>89</v>
      </c>
      <c r="Y184" s="153"/>
      <c r="Z184" s="153"/>
      <c r="AA184" s="153"/>
      <c r="AB184" s="154"/>
      <c r="AC184" s="154" t="s">
        <v>113</v>
      </c>
      <c r="AD184" s="154" t="s">
        <v>90</v>
      </c>
      <c r="AE184" s="154" t="s">
        <v>93</v>
      </c>
      <c r="AF184" s="154" t="s">
        <v>91</v>
      </c>
      <c r="AG184" s="86">
        <v>43427</v>
      </c>
      <c r="AH184" s="153"/>
      <c r="AI184" s="153"/>
      <c r="AJ184" s="153"/>
      <c r="AK184" s="153"/>
      <c r="AL184" s="148" t="s">
        <v>82</v>
      </c>
      <c r="AM184" s="159"/>
      <c r="AN184" s="160"/>
      <c r="AO184" s="161"/>
      <c r="AP184" s="99"/>
      <c r="AQ184" s="99"/>
      <c r="AR184" s="99"/>
      <c r="AS184" s="99"/>
      <c r="AT184" s="99"/>
    </row>
    <row r="185" spans="1:46" s="162" customFormat="1" ht="13.5">
      <c r="A185" s="148">
        <v>191</v>
      </c>
      <c r="B185" s="149"/>
      <c r="C185" s="150"/>
      <c r="D185" s="151"/>
      <c r="E185" s="152"/>
      <c r="F185" s="152"/>
      <c r="G185" s="153" t="s">
        <v>96</v>
      </c>
      <c r="H185" s="153">
        <v>26</v>
      </c>
      <c r="I185" s="154"/>
      <c r="J185" s="154" t="s">
        <v>109</v>
      </c>
      <c r="K185" s="154">
        <v>1992</v>
      </c>
      <c r="L185" s="153" t="s">
        <v>84</v>
      </c>
      <c r="M185" s="153" t="s">
        <v>85</v>
      </c>
      <c r="N185" s="154"/>
      <c r="O185" s="153"/>
      <c r="P185" s="163"/>
      <c r="Q185" s="155"/>
      <c r="R185" s="154"/>
      <c r="S185" s="157" t="s">
        <v>108</v>
      </c>
      <c r="T185" s="148"/>
      <c r="U185" s="150"/>
      <c r="V185" s="148"/>
      <c r="W185" s="158" t="s">
        <v>88</v>
      </c>
      <c r="X185" s="153" t="s">
        <v>89</v>
      </c>
      <c r="Y185" s="153"/>
      <c r="Z185" s="153"/>
      <c r="AA185" s="153"/>
      <c r="AB185" s="154"/>
      <c r="AC185" s="154" t="s">
        <v>113</v>
      </c>
      <c r="AD185" s="154" t="s">
        <v>90</v>
      </c>
      <c r="AE185" s="154" t="s">
        <v>93</v>
      </c>
      <c r="AF185" s="154" t="s">
        <v>91</v>
      </c>
      <c r="AG185" s="86">
        <v>43427</v>
      </c>
      <c r="AH185" s="153"/>
      <c r="AI185" s="153"/>
      <c r="AJ185" s="153"/>
      <c r="AK185" s="153"/>
      <c r="AL185" s="148" t="s">
        <v>82</v>
      </c>
      <c r="AM185" s="159"/>
      <c r="AN185" s="160"/>
      <c r="AO185" s="161"/>
      <c r="AP185" s="99"/>
      <c r="AQ185" s="99"/>
      <c r="AR185" s="99"/>
      <c r="AS185" s="99"/>
      <c r="AT185" s="99"/>
    </row>
    <row r="186" spans="1:46" s="162" customFormat="1" ht="13.5">
      <c r="A186" s="148">
        <v>192</v>
      </c>
      <c r="B186" s="149"/>
      <c r="C186" s="150"/>
      <c r="D186" s="151"/>
      <c r="E186" s="152"/>
      <c r="F186" s="152"/>
      <c r="G186" s="153" t="s">
        <v>83</v>
      </c>
      <c r="H186" s="153">
        <v>18</v>
      </c>
      <c r="I186" s="154"/>
      <c r="J186" s="154" t="s">
        <v>93</v>
      </c>
      <c r="K186" s="154">
        <v>2000</v>
      </c>
      <c r="L186" s="153" t="s">
        <v>84</v>
      </c>
      <c r="M186" s="153" t="s">
        <v>85</v>
      </c>
      <c r="N186" s="154"/>
      <c r="O186" s="153"/>
      <c r="P186" s="163"/>
      <c r="Q186" s="155"/>
      <c r="R186" s="154"/>
      <c r="S186" s="157" t="s">
        <v>108</v>
      </c>
      <c r="T186" s="148"/>
      <c r="U186" s="150"/>
      <c r="V186" s="148"/>
      <c r="W186" s="158" t="s">
        <v>88</v>
      </c>
      <c r="X186" s="153" t="s">
        <v>100</v>
      </c>
      <c r="Y186" s="153"/>
      <c r="Z186" s="153"/>
      <c r="AA186" s="153"/>
      <c r="AB186" s="154"/>
      <c r="AC186" s="154" t="s">
        <v>113</v>
      </c>
      <c r="AD186" s="154" t="s">
        <v>90</v>
      </c>
      <c r="AE186" s="154" t="s">
        <v>93</v>
      </c>
      <c r="AF186" s="154" t="s">
        <v>91</v>
      </c>
      <c r="AG186" s="86">
        <v>43427</v>
      </c>
      <c r="AH186" s="153"/>
      <c r="AI186" s="153"/>
      <c r="AJ186" s="153"/>
      <c r="AK186" s="153"/>
      <c r="AL186" s="148" t="s">
        <v>82</v>
      </c>
      <c r="AM186" s="159"/>
      <c r="AN186" s="160"/>
      <c r="AO186" s="161"/>
      <c r="AP186" s="99"/>
      <c r="AQ186" s="99"/>
      <c r="AR186" s="99"/>
      <c r="AS186" s="99"/>
      <c r="AT186" s="99"/>
    </row>
    <row r="187" spans="1:46" s="162" customFormat="1" ht="13.5">
      <c r="A187" s="148">
        <v>193</v>
      </c>
      <c r="B187" s="149"/>
      <c r="C187" s="150"/>
      <c r="D187" s="151"/>
      <c r="E187" s="152"/>
      <c r="F187" s="152"/>
      <c r="G187" s="153" t="s">
        <v>83</v>
      </c>
      <c r="H187" s="153"/>
      <c r="I187" s="154"/>
      <c r="J187" s="154"/>
      <c r="K187" s="154"/>
      <c r="L187" s="153"/>
      <c r="M187" s="153"/>
      <c r="N187" s="154"/>
      <c r="O187" s="153"/>
      <c r="P187" s="163"/>
      <c r="Q187" s="155"/>
      <c r="R187" s="154"/>
      <c r="S187" s="157" t="s">
        <v>108</v>
      </c>
      <c r="T187" s="148"/>
      <c r="U187" s="148"/>
      <c r="V187" s="148"/>
      <c r="W187" s="158" t="s">
        <v>88</v>
      </c>
      <c r="X187" s="153"/>
      <c r="Y187" s="153"/>
      <c r="Z187" s="153"/>
      <c r="AA187" s="153"/>
      <c r="AB187" s="154"/>
      <c r="AC187" s="154" t="s">
        <v>113</v>
      </c>
      <c r="AD187" s="154" t="s">
        <v>90</v>
      </c>
      <c r="AE187" s="154" t="s">
        <v>93</v>
      </c>
      <c r="AF187" s="154" t="s">
        <v>91</v>
      </c>
      <c r="AG187" s="86">
        <v>43427</v>
      </c>
      <c r="AH187" s="153"/>
      <c r="AI187" s="153"/>
      <c r="AJ187" s="153"/>
      <c r="AK187" s="153"/>
      <c r="AL187" s="148" t="s">
        <v>82</v>
      </c>
      <c r="AM187" s="154"/>
      <c r="AN187" s="160"/>
      <c r="AO187" s="161"/>
      <c r="AP187" s="99"/>
      <c r="AQ187" s="99"/>
      <c r="AR187" s="99"/>
      <c r="AS187" s="99"/>
      <c r="AT187" s="99"/>
    </row>
    <row r="188" spans="1:46" s="162" customFormat="1" ht="13.5">
      <c r="A188" s="148">
        <v>194</v>
      </c>
      <c r="B188" s="149"/>
      <c r="C188" s="150"/>
      <c r="D188" s="151"/>
      <c r="E188" s="152"/>
      <c r="F188" s="152"/>
      <c r="G188" s="153" t="s">
        <v>83</v>
      </c>
      <c r="H188" s="153"/>
      <c r="I188" s="154"/>
      <c r="J188" s="154"/>
      <c r="K188" s="155"/>
      <c r="L188" s="153"/>
      <c r="M188" s="153"/>
      <c r="N188" s="154"/>
      <c r="O188" s="153"/>
      <c r="P188" s="163"/>
      <c r="Q188" s="155"/>
      <c r="R188" s="154"/>
      <c r="S188" s="157" t="s">
        <v>108</v>
      </c>
      <c r="T188" s="148"/>
      <c r="U188" s="150"/>
      <c r="V188" s="148"/>
      <c r="W188" s="158" t="s">
        <v>88</v>
      </c>
      <c r="X188" s="153"/>
      <c r="Y188" s="153"/>
      <c r="Z188" s="153"/>
      <c r="AA188" s="153"/>
      <c r="AB188" s="154"/>
      <c r="AC188" s="154" t="s">
        <v>113</v>
      </c>
      <c r="AD188" s="154" t="s">
        <v>90</v>
      </c>
      <c r="AE188" s="154" t="s">
        <v>93</v>
      </c>
      <c r="AF188" s="154" t="s">
        <v>91</v>
      </c>
      <c r="AG188" s="86">
        <v>43427</v>
      </c>
      <c r="AH188" s="153"/>
      <c r="AI188" s="153"/>
      <c r="AJ188" s="153"/>
      <c r="AK188" s="153"/>
      <c r="AL188" s="148" t="s">
        <v>82</v>
      </c>
      <c r="AM188" s="154"/>
      <c r="AN188" s="160"/>
      <c r="AO188" s="161"/>
      <c r="AP188" s="99"/>
      <c r="AQ188" s="99"/>
      <c r="AR188" s="99"/>
      <c r="AS188" s="99"/>
      <c r="AT188" s="99"/>
    </row>
    <row r="189" spans="1:46" s="162" customFormat="1" ht="13.5">
      <c r="A189" s="148">
        <v>195</v>
      </c>
      <c r="B189" s="149"/>
      <c r="C189" s="150"/>
      <c r="D189" s="151"/>
      <c r="E189" s="152"/>
      <c r="F189" s="152"/>
      <c r="G189" s="153" t="s">
        <v>83</v>
      </c>
      <c r="H189" s="153"/>
      <c r="I189" s="154"/>
      <c r="J189" s="154"/>
      <c r="K189" s="155"/>
      <c r="L189" s="153"/>
      <c r="M189" s="153"/>
      <c r="N189" s="154"/>
      <c r="O189" s="153"/>
      <c r="P189" s="163"/>
      <c r="Q189" s="155"/>
      <c r="R189" s="154"/>
      <c r="S189" s="157" t="s">
        <v>108</v>
      </c>
      <c r="T189" s="148"/>
      <c r="U189" s="148"/>
      <c r="V189" s="148"/>
      <c r="W189" s="158" t="s">
        <v>88</v>
      </c>
      <c r="X189" s="153"/>
      <c r="Y189" s="153"/>
      <c r="Z189" s="153"/>
      <c r="AA189" s="153"/>
      <c r="AB189" s="154"/>
      <c r="AC189" s="154" t="s">
        <v>113</v>
      </c>
      <c r="AD189" s="154" t="s">
        <v>90</v>
      </c>
      <c r="AE189" s="154" t="s">
        <v>93</v>
      </c>
      <c r="AF189" s="154" t="s">
        <v>91</v>
      </c>
      <c r="AG189" s="86">
        <v>43427</v>
      </c>
      <c r="AH189" s="153"/>
      <c r="AI189" s="153"/>
      <c r="AJ189" s="153"/>
      <c r="AK189" s="153"/>
      <c r="AL189" s="148" t="s">
        <v>82</v>
      </c>
      <c r="AM189" s="154"/>
      <c r="AN189" s="160"/>
      <c r="AO189" s="161"/>
      <c r="AP189" s="99"/>
      <c r="AQ189" s="99"/>
      <c r="AR189" s="99"/>
      <c r="AS189" s="99"/>
      <c r="AT189" s="99"/>
    </row>
    <row r="190" spans="1:46" s="162" customFormat="1" ht="13.5">
      <c r="A190" s="148">
        <v>196</v>
      </c>
      <c r="B190" s="149"/>
      <c r="C190" s="150"/>
      <c r="D190" s="151"/>
      <c r="E190" s="152"/>
      <c r="F190" s="152"/>
      <c r="G190" s="153" t="s">
        <v>83</v>
      </c>
      <c r="H190" s="153"/>
      <c r="I190" s="154"/>
      <c r="J190" s="154" t="s">
        <v>93</v>
      </c>
      <c r="K190" s="155">
        <v>31248</v>
      </c>
      <c r="L190" s="153"/>
      <c r="M190" s="153"/>
      <c r="N190" s="154"/>
      <c r="O190" s="153"/>
      <c r="P190" s="163"/>
      <c r="Q190" s="155"/>
      <c r="R190" s="154"/>
      <c r="S190" s="157" t="s">
        <v>108</v>
      </c>
      <c r="T190" s="148"/>
      <c r="U190" s="148"/>
      <c r="V190" s="148"/>
      <c r="W190" s="158" t="s">
        <v>88</v>
      </c>
      <c r="X190" s="153" t="s">
        <v>89</v>
      </c>
      <c r="Y190" s="153"/>
      <c r="Z190" s="153"/>
      <c r="AA190" s="153"/>
      <c r="AB190" s="154"/>
      <c r="AC190" s="154" t="s">
        <v>113</v>
      </c>
      <c r="AD190" s="154" t="s">
        <v>90</v>
      </c>
      <c r="AE190" s="154" t="s">
        <v>93</v>
      </c>
      <c r="AF190" s="154" t="s">
        <v>91</v>
      </c>
      <c r="AG190" s="86">
        <v>43427</v>
      </c>
      <c r="AH190" s="153"/>
      <c r="AI190" s="153"/>
      <c r="AJ190" s="153"/>
      <c r="AK190" s="153"/>
      <c r="AL190" s="148" t="s">
        <v>82</v>
      </c>
      <c r="AM190" s="154"/>
      <c r="AN190" s="160"/>
      <c r="AO190" s="161"/>
      <c r="AP190" s="99"/>
      <c r="AQ190" s="99"/>
      <c r="AR190" s="99"/>
      <c r="AS190" s="99"/>
      <c r="AT190" s="99"/>
    </row>
    <row r="191" spans="1:46" s="162" customFormat="1" ht="13.5">
      <c r="A191" s="148">
        <v>197</v>
      </c>
      <c r="B191" s="149"/>
      <c r="C191" s="150"/>
      <c r="D191" s="151"/>
      <c r="E191" s="152"/>
      <c r="F191" s="152"/>
      <c r="G191" s="153" t="s">
        <v>83</v>
      </c>
      <c r="H191" s="153">
        <v>27</v>
      </c>
      <c r="I191" s="154"/>
      <c r="J191" s="154" t="s">
        <v>334</v>
      </c>
      <c r="K191" s="155">
        <v>33315</v>
      </c>
      <c r="L191" s="153"/>
      <c r="M191" s="153"/>
      <c r="N191" s="154"/>
      <c r="O191" s="153"/>
      <c r="P191" s="163"/>
      <c r="Q191" s="155"/>
      <c r="R191" s="154"/>
      <c r="S191" s="157" t="s">
        <v>108</v>
      </c>
      <c r="T191" s="148"/>
      <c r="U191" s="148"/>
      <c r="V191" s="148"/>
      <c r="W191" s="158" t="s">
        <v>88</v>
      </c>
      <c r="X191" s="153"/>
      <c r="Y191" s="153"/>
      <c r="Z191" s="153"/>
      <c r="AA191" s="153"/>
      <c r="AB191" s="154"/>
      <c r="AC191" s="154" t="s">
        <v>113</v>
      </c>
      <c r="AD191" s="154" t="s">
        <v>90</v>
      </c>
      <c r="AE191" s="154" t="s">
        <v>93</v>
      </c>
      <c r="AF191" s="154" t="s">
        <v>91</v>
      </c>
      <c r="AG191" s="86">
        <v>43427</v>
      </c>
      <c r="AH191" s="153"/>
      <c r="AI191" s="153"/>
      <c r="AJ191" s="153"/>
      <c r="AK191" s="153"/>
      <c r="AL191" s="148" t="s">
        <v>82</v>
      </c>
      <c r="AM191" s="159"/>
      <c r="AN191" s="160"/>
      <c r="AO191" s="161"/>
      <c r="AP191" s="99"/>
      <c r="AQ191" s="99"/>
      <c r="AR191" s="99"/>
      <c r="AS191" s="99"/>
      <c r="AT191" s="99"/>
    </row>
    <row r="192" spans="1:46" s="162" customFormat="1" ht="13.5">
      <c r="A192" s="148">
        <v>198</v>
      </c>
      <c r="B192" s="149"/>
      <c r="C192" s="150"/>
      <c r="D192" s="151"/>
      <c r="E192" s="152"/>
      <c r="F192" s="152"/>
      <c r="G192" s="153" t="s">
        <v>83</v>
      </c>
      <c r="H192" s="153"/>
      <c r="I192" s="154"/>
      <c r="J192" s="154" t="s">
        <v>339</v>
      </c>
      <c r="K192" s="155">
        <v>30937</v>
      </c>
      <c r="L192" s="153"/>
      <c r="M192" s="153"/>
      <c r="N192" s="154"/>
      <c r="O192" s="153"/>
      <c r="P192" s="156"/>
      <c r="Q192" s="155"/>
      <c r="R192" s="154"/>
      <c r="S192" s="157" t="s">
        <v>108</v>
      </c>
      <c r="T192" s="148"/>
      <c r="U192" s="148"/>
      <c r="V192" s="148"/>
      <c r="W192" s="158" t="s">
        <v>88</v>
      </c>
      <c r="X192" s="153"/>
      <c r="Y192" s="153"/>
      <c r="Z192" s="153"/>
      <c r="AA192" s="153"/>
      <c r="AB192" s="154"/>
      <c r="AC192" s="154" t="s">
        <v>113</v>
      </c>
      <c r="AD192" s="154" t="s">
        <v>90</v>
      </c>
      <c r="AE192" s="154" t="s">
        <v>93</v>
      </c>
      <c r="AF192" s="154" t="s">
        <v>91</v>
      </c>
      <c r="AG192" s="86">
        <v>43427</v>
      </c>
      <c r="AH192" s="153"/>
      <c r="AI192" s="153"/>
      <c r="AJ192" s="153"/>
      <c r="AK192" s="153"/>
      <c r="AL192" s="148" t="s">
        <v>82</v>
      </c>
      <c r="AM192" s="159"/>
      <c r="AN192" s="160"/>
      <c r="AO192" s="161"/>
      <c r="AP192" s="99"/>
      <c r="AQ192" s="99"/>
      <c r="AR192" s="99"/>
      <c r="AS192" s="99"/>
      <c r="AT192" s="99"/>
    </row>
    <row r="193" spans="1:46" s="162" customFormat="1" ht="13.5">
      <c r="A193" s="148">
        <v>199</v>
      </c>
      <c r="B193" s="149"/>
      <c r="C193" s="150"/>
      <c r="D193" s="151"/>
      <c r="E193" s="152"/>
      <c r="F193" s="152"/>
      <c r="G193" s="153" t="s">
        <v>83</v>
      </c>
      <c r="H193" s="153">
        <v>40</v>
      </c>
      <c r="I193" s="154"/>
      <c r="J193" s="154" t="s">
        <v>93</v>
      </c>
      <c r="K193" s="155"/>
      <c r="L193" s="153"/>
      <c r="M193" s="153"/>
      <c r="N193" s="154"/>
      <c r="O193" s="153"/>
      <c r="P193" s="163"/>
      <c r="Q193" s="155"/>
      <c r="R193" s="154"/>
      <c r="S193" s="157" t="s">
        <v>108</v>
      </c>
      <c r="T193" s="148"/>
      <c r="U193" s="150"/>
      <c r="V193" s="148"/>
      <c r="W193" s="158" t="s">
        <v>88</v>
      </c>
      <c r="X193" s="153"/>
      <c r="Y193" s="153"/>
      <c r="Z193" s="153"/>
      <c r="AA193" s="153"/>
      <c r="AB193" s="154"/>
      <c r="AC193" s="154" t="s">
        <v>113</v>
      </c>
      <c r="AD193" s="154" t="s">
        <v>90</v>
      </c>
      <c r="AE193" s="154" t="s">
        <v>93</v>
      </c>
      <c r="AF193" s="154" t="s">
        <v>91</v>
      </c>
      <c r="AG193" s="86">
        <v>43427</v>
      </c>
      <c r="AH193" s="153"/>
      <c r="AI193" s="153"/>
      <c r="AJ193" s="153"/>
      <c r="AK193" s="153"/>
      <c r="AL193" s="148" t="s">
        <v>82</v>
      </c>
      <c r="AM193" s="159"/>
      <c r="AN193" s="160"/>
      <c r="AO193" s="161"/>
      <c r="AP193" s="99"/>
      <c r="AQ193" s="99"/>
      <c r="AR193" s="99"/>
      <c r="AS193" s="99"/>
      <c r="AT193" s="99"/>
    </row>
    <row r="194" spans="1:46" s="162" customFormat="1" ht="13.5">
      <c r="A194" s="148">
        <v>200</v>
      </c>
      <c r="B194" s="149"/>
      <c r="C194" s="150"/>
      <c r="D194" s="151"/>
      <c r="E194" s="152"/>
      <c r="F194" s="152"/>
      <c r="G194" s="153" t="s">
        <v>96</v>
      </c>
      <c r="H194" s="153">
        <v>19</v>
      </c>
      <c r="I194" s="154"/>
      <c r="J194" s="154" t="s">
        <v>93</v>
      </c>
      <c r="K194" s="155">
        <v>36522</v>
      </c>
      <c r="L194" s="153"/>
      <c r="M194" s="153"/>
      <c r="N194" s="154"/>
      <c r="O194" s="153"/>
      <c r="P194" s="156"/>
      <c r="Q194" s="155"/>
      <c r="R194" s="154"/>
      <c r="S194" s="157" t="s">
        <v>95</v>
      </c>
      <c r="T194" s="148" t="s">
        <v>340</v>
      </c>
      <c r="U194" s="150">
        <v>44500</v>
      </c>
      <c r="V194" s="148" t="s">
        <v>93</v>
      </c>
      <c r="W194" s="158" t="s">
        <v>88</v>
      </c>
      <c r="X194" s="153" t="s">
        <v>89</v>
      </c>
      <c r="Y194" s="153"/>
      <c r="Z194" s="153"/>
      <c r="AA194" s="153"/>
      <c r="AB194" s="154"/>
      <c r="AC194" s="154" t="s">
        <v>113</v>
      </c>
      <c r="AD194" s="154" t="s">
        <v>90</v>
      </c>
      <c r="AE194" s="154" t="s">
        <v>93</v>
      </c>
      <c r="AF194" s="154" t="s">
        <v>91</v>
      </c>
      <c r="AG194" s="86">
        <v>43427</v>
      </c>
      <c r="AH194" s="153"/>
      <c r="AI194" s="153"/>
      <c r="AJ194" s="153"/>
      <c r="AK194" s="153"/>
      <c r="AL194" s="148" t="s">
        <v>82</v>
      </c>
      <c r="AM194" s="154"/>
      <c r="AN194" s="160"/>
      <c r="AO194" s="161"/>
      <c r="AP194" s="99"/>
      <c r="AQ194" s="99"/>
      <c r="AR194" s="99"/>
      <c r="AS194" s="99"/>
      <c r="AT194" s="99"/>
    </row>
    <row r="195" spans="1:46" s="162" customFormat="1" ht="13.5">
      <c r="A195" s="148">
        <v>201</v>
      </c>
      <c r="B195" s="149"/>
      <c r="C195" s="150"/>
      <c r="D195" s="151"/>
      <c r="E195" s="152"/>
      <c r="F195" s="152"/>
      <c r="G195" s="153" t="s">
        <v>83</v>
      </c>
      <c r="H195" s="153"/>
      <c r="I195" s="154"/>
      <c r="J195" s="154" t="s">
        <v>341</v>
      </c>
      <c r="K195" s="155">
        <v>30176</v>
      </c>
      <c r="L195" s="153"/>
      <c r="M195" s="153"/>
      <c r="N195" s="154"/>
      <c r="O195" s="153"/>
      <c r="P195" s="156"/>
      <c r="Q195" s="155"/>
      <c r="R195" s="154"/>
      <c r="S195" s="157" t="s">
        <v>108</v>
      </c>
      <c r="T195" s="148"/>
      <c r="U195" s="148"/>
      <c r="V195" s="148"/>
      <c r="W195" s="158" t="s">
        <v>88</v>
      </c>
      <c r="X195" s="153"/>
      <c r="Y195" s="153"/>
      <c r="Z195" s="153"/>
      <c r="AA195" s="153"/>
      <c r="AB195" s="154"/>
      <c r="AC195" s="154" t="s">
        <v>113</v>
      </c>
      <c r="AD195" s="154" t="s">
        <v>90</v>
      </c>
      <c r="AE195" s="154" t="s">
        <v>93</v>
      </c>
      <c r="AF195" s="154" t="s">
        <v>91</v>
      </c>
      <c r="AG195" s="86">
        <v>43427</v>
      </c>
      <c r="AH195" s="153"/>
      <c r="AI195" s="153"/>
      <c r="AJ195" s="153"/>
      <c r="AK195" s="153"/>
      <c r="AL195" s="148" t="s">
        <v>82</v>
      </c>
      <c r="AM195" s="159"/>
      <c r="AN195" s="160"/>
      <c r="AO195" s="161"/>
      <c r="AP195" s="99"/>
      <c r="AQ195" s="99"/>
      <c r="AR195" s="99"/>
      <c r="AS195" s="99"/>
      <c r="AT195" s="99"/>
    </row>
    <row r="196" spans="1:46" s="162" customFormat="1" ht="13.5">
      <c r="A196" s="148">
        <v>202</v>
      </c>
      <c r="B196" s="149"/>
      <c r="C196" s="150"/>
      <c r="D196" s="151"/>
      <c r="E196" s="152"/>
      <c r="F196" s="152"/>
      <c r="G196" s="153" t="s">
        <v>83</v>
      </c>
      <c r="H196" s="153">
        <v>27</v>
      </c>
      <c r="I196" s="154"/>
      <c r="J196" s="154" t="s">
        <v>93</v>
      </c>
      <c r="K196" s="155">
        <v>33433</v>
      </c>
      <c r="L196" s="153"/>
      <c r="M196" s="153"/>
      <c r="N196" s="154"/>
      <c r="O196" s="153" t="s">
        <v>86</v>
      </c>
      <c r="P196" s="156" t="s">
        <v>342</v>
      </c>
      <c r="Q196" s="155">
        <v>43660</v>
      </c>
      <c r="R196" s="154" t="s">
        <v>93</v>
      </c>
      <c r="S196" s="157" t="s">
        <v>87</v>
      </c>
      <c r="T196" s="148"/>
      <c r="U196" s="148"/>
      <c r="V196" s="148"/>
      <c r="W196" s="158" t="s">
        <v>88</v>
      </c>
      <c r="X196" s="153"/>
      <c r="Y196" s="153"/>
      <c r="Z196" s="153"/>
      <c r="AA196" s="153"/>
      <c r="AB196" s="154"/>
      <c r="AC196" s="154" t="s">
        <v>113</v>
      </c>
      <c r="AD196" s="154" t="s">
        <v>90</v>
      </c>
      <c r="AE196" s="154" t="s">
        <v>93</v>
      </c>
      <c r="AF196" s="154" t="s">
        <v>91</v>
      </c>
      <c r="AG196" s="86">
        <v>43427</v>
      </c>
      <c r="AH196" s="153"/>
      <c r="AI196" s="153"/>
      <c r="AJ196" s="153"/>
      <c r="AK196" s="153"/>
      <c r="AL196" s="148" t="s">
        <v>82</v>
      </c>
      <c r="AM196" s="154"/>
      <c r="AN196" s="160"/>
      <c r="AO196" s="161"/>
      <c r="AP196" s="99"/>
      <c r="AQ196" s="99"/>
      <c r="AR196" s="99"/>
      <c r="AS196" s="99"/>
      <c r="AT196" s="99"/>
    </row>
    <row r="197" spans="1:46" s="162" customFormat="1" ht="13.5">
      <c r="A197" s="148">
        <v>203</v>
      </c>
      <c r="B197" s="149"/>
      <c r="C197" s="150"/>
      <c r="D197" s="151"/>
      <c r="E197" s="152"/>
      <c r="F197" s="152"/>
      <c r="G197" s="153" t="s">
        <v>83</v>
      </c>
      <c r="H197" s="153"/>
      <c r="I197" s="154"/>
      <c r="J197" s="154" t="s">
        <v>93</v>
      </c>
      <c r="K197" s="155">
        <v>28129</v>
      </c>
      <c r="L197" s="153"/>
      <c r="M197" s="153"/>
      <c r="N197" s="154"/>
      <c r="O197" s="153"/>
      <c r="P197" s="163"/>
      <c r="Q197" s="155"/>
      <c r="R197" s="154"/>
      <c r="S197" s="157" t="s">
        <v>108</v>
      </c>
      <c r="T197" s="148"/>
      <c r="U197" s="150"/>
      <c r="V197" s="148"/>
      <c r="W197" s="158" t="s">
        <v>88</v>
      </c>
      <c r="X197" s="153"/>
      <c r="Y197" s="153"/>
      <c r="Z197" s="153"/>
      <c r="AA197" s="153"/>
      <c r="AB197" s="154"/>
      <c r="AC197" s="154" t="s">
        <v>113</v>
      </c>
      <c r="AD197" s="154" t="s">
        <v>90</v>
      </c>
      <c r="AE197" s="154" t="s">
        <v>93</v>
      </c>
      <c r="AF197" s="154" t="s">
        <v>91</v>
      </c>
      <c r="AG197" s="86">
        <v>43427</v>
      </c>
      <c r="AH197" s="153"/>
      <c r="AI197" s="153"/>
      <c r="AJ197" s="153"/>
      <c r="AK197" s="153"/>
      <c r="AL197" s="148" t="s">
        <v>82</v>
      </c>
      <c r="AM197" s="154"/>
      <c r="AN197" s="160"/>
      <c r="AO197" s="161"/>
      <c r="AP197" s="99"/>
      <c r="AQ197" s="99"/>
      <c r="AR197" s="99"/>
      <c r="AS197" s="99"/>
      <c r="AT197" s="99"/>
    </row>
    <row r="198" spans="1:46" s="162" customFormat="1" ht="13.5">
      <c r="A198" s="148">
        <v>204</v>
      </c>
      <c r="B198" s="149"/>
      <c r="C198" s="150"/>
      <c r="D198" s="151"/>
      <c r="E198" s="152"/>
      <c r="F198" s="152"/>
      <c r="G198" s="153" t="s">
        <v>83</v>
      </c>
      <c r="H198" s="153">
        <v>22</v>
      </c>
      <c r="I198" s="154"/>
      <c r="J198" s="154" t="s">
        <v>93</v>
      </c>
      <c r="K198" s="155">
        <v>35392</v>
      </c>
      <c r="L198" s="153"/>
      <c r="M198" s="153"/>
      <c r="N198" s="154"/>
      <c r="O198" s="153"/>
      <c r="P198" s="163"/>
      <c r="Q198" s="155"/>
      <c r="R198" s="154"/>
      <c r="S198" s="157" t="s">
        <v>95</v>
      </c>
      <c r="T198" s="148" t="s">
        <v>343</v>
      </c>
      <c r="U198" s="150">
        <v>43822</v>
      </c>
      <c r="V198" s="148" t="s">
        <v>93</v>
      </c>
      <c r="W198" s="158" t="s">
        <v>88</v>
      </c>
      <c r="X198" s="153" t="s">
        <v>89</v>
      </c>
      <c r="Y198" s="153"/>
      <c r="Z198" s="153"/>
      <c r="AA198" s="153"/>
      <c r="AB198" s="154"/>
      <c r="AC198" s="154" t="s">
        <v>113</v>
      </c>
      <c r="AD198" s="154" t="s">
        <v>90</v>
      </c>
      <c r="AE198" s="154" t="s">
        <v>93</v>
      </c>
      <c r="AF198" s="154" t="s">
        <v>91</v>
      </c>
      <c r="AG198" s="86">
        <v>43427</v>
      </c>
      <c r="AH198" s="153"/>
      <c r="AI198" s="153"/>
      <c r="AJ198" s="153"/>
      <c r="AK198" s="153"/>
      <c r="AL198" s="148" t="s">
        <v>82</v>
      </c>
      <c r="AM198" s="159"/>
      <c r="AN198" s="160"/>
      <c r="AO198" s="161"/>
      <c r="AP198" s="99"/>
      <c r="AQ198" s="99"/>
      <c r="AR198" s="99"/>
      <c r="AS198" s="99"/>
      <c r="AT198" s="99"/>
    </row>
    <row r="199" spans="1:46" s="162" customFormat="1" ht="13.5">
      <c r="A199" s="148">
        <v>205</v>
      </c>
      <c r="B199" s="164"/>
      <c r="C199" s="150"/>
      <c r="D199" s="165"/>
      <c r="E199" s="166"/>
      <c r="F199" s="166"/>
      <c r="G199" s="148" t="s">
        <v>83</v>
      </c>
      <c r="H199" s="148">
        <v>22</v>
      </c>
      <c r="I199" s="165"/>
      <c r="J199" s="165" t="s">
        <v>344</v>
      </c>
      <c r="K199" s="167">
        <v>35331</v>
      </c>
      <c r="L199" s="148"/>
      <c r="M199" s="148"/>
      <c r="N199" s="165"/>
      <c r="O199" s="148"/>
      <c r="P199" s="168"/>
      <c r="Q199" s="167"/>
      <c r="R199" s="165"/>
      <c r="S199" s="157" t="s">
        <v>95</v>
      </c>
      <c r="T199" s="148" t="s">
        <v>345</v>
      </c>
      <c r="U199" s="150">
        <v>44535</v>
      </c>
      <c r="V199" s="148"/>
      <c r="W199" s="158" t="s">
        <v>88</v>
      </c>
      <c r="X199" s="148" t="s">
        <v>89</v>
      </c>
      <c r="Y199" s="148"/>
      <c r="Z199" s="148"/>
      <c r="AA199" s="148"/>
      <c r="AB199" s="165"/>
      <c r="AC199" s="154" t="s">
        <v>113</v>
      </c>
      <c r="AD199" s="154" t="s">
        <v>90</v>
      </c>
      <c r="AE199" s="165" t="s">
        <v>93</v>
      </c>
      <c r="AF199" s="165" t="s">
        <v>91</v>
      </c>
      <c r="AG199" s="86">
        <v>43427</v>
      </c>
      <c r="AH199" s="169" t="s">
        <v>120</v>
      </c>
      <c r="AI199" s="148"/>
      <c r="AJ199" s="148"/>
      <c r="AK199" s="148"/>
      <c r="AL199" s="148" t="s">
        <v>82</v>
      </c>
      <c r="AM199" s="154"/>
      <c r="AN199" s="170"/>
      <c r="AO199" s="161"/>
      <c r="AP199" s="99"/>
      <c r="AQ199" s="99"/>
      <c r="AR199" s="99"/>
      <c r="AS199" s="99"/>
      <c r="AT199" s="99"/>
    </row>
    <row r="200" spans="1:46" s="162" customFormat="1" ht="13.5">
      <c r="A200" s="148">
        <v>206</v>
      </c>
      <c r="B200" s="164"/>
      <c r="C200" s="150"/>
      <c r="D200" s="165"/>
      <c r="E200" s="166"/>
      <c r="F200" s="166"/>
      <c r="G200" s="148" t="s">
        <v>83</v>
      </c>
      <c r="H200" s="148"/>
      <c r="I200" s="165"/>
      <c r="J200" s="165" t="s">
        <v>93</v>
      </c>
      <c r="K200" s="167"/>
      <c r="L200" s="148" t="s">
        <v>84</v>
      </c>
      <c r="M200" s="148" t="s">
        <v>104</v>
      </c>
      <c r="N200" s="165"/>
      <c r="O200" s="148"/>
      <c r="P200" s="171"/>
      <c r="Q200" s="165"/>
      <c r="R200" s="165"/>
      <c r="S200" s="157" t="s">
        <v>108</v>
      </c>
      <c r="T200" s="148"/>
      <c r="U200" s="150"/>
      <c r="V200" s="148"/>
      <c r="W200" s="158" t="s">
        <v>88</v>
      </c>
      <c r="X200" s="148" t="s">
        <v>89</v>
      </c>
      <c r="Y200" s="148"/>
      <c r="Z200" s="148"/>
      <c r="AA200" s="148"/>
      <c r="AB200" s="165"/>
      <c r="AC200" s="154" t="s">
        <v>113</v>
      </c>
      <c r="AD200" s="154" t="s">
        <v>90</v>
      </c>
      <c r="AE200" s="165" t="s">
        <v>93</v>
      </c>
      <c r="AF200" s="165" t="s">
        <v>91</v>
      </c>
      <c r="AG200" s="86">
        <v>43427</v>
      </c>
      <c r="AH200" s="169" t="s">
        <v>121</v>
      </c>
      <c r="AI200" s="148"/>
      <c r="AJ200" s="148"/>
      <c r="AK200" s="148"/>
      <c r="AL200" s="148" t="s">
        <v>82</v>
      </c>
      <c r="AM200" s="154"/>
      <c r="AN200" s="170"/>
      <c r="AO200" s="161"/>
      <c r="AP200" s="99"/>
      <c r="AQ200" s="99"/>
      <c r="AR200" s="99"/>
      <c r="AS200" s="99"/>
      <c r="AT200" s="99"/>
    </row>
    <row r="201" spans="1:46" s="130" customFormat="1" ht="13.5">
      <c r="A201" s="84">
        <v>207</v>
      </c>
      <c r="B201" s="85"/>
      <c r="C201" s="86"/>
      <c r="D201" s="93"/>
      <c r="E201" s="125"/>
      <c r="F201" s="125"/>
      <c r="G201" s="84" t="s">
        <v>83</v>
      </c>
      <c r="H201" s="84">
        <v>19</v>
      </c>
      <c r="I201" s="93"/>
      <c r="J201" s="93" t="s">
        <v>102</v>
      </c>
      <c r="K201" s="92"/>
      <c r="L201" s="84" t="s">
        <v>94</v>
      </c>
      <c r="M201" s="84" t="s">
        <v>85</v>
      </c>
      <c r="N201" s="93"/>
      <c r="O201" s="84"/>
      <c r="P201" s="126"/>
      <c r="Q201" s="92"/>
      <c r="R201" s="93"/>
      <c r="S201" s="90" t="s">
        <v>95</v>
      </c>
      <c r="T201" s="84" t="s">
        <v>346</v>
      </c>
      <c r="U201" s="86">
        <v>44437</v>
      </c>
      <c r="V201" s="84" t="s">
        <v>93</v>
      </c>
      <c r="W201" s="127" t="s">
        <v>88</v>
      </c>
      <c r="X201" s="84" t="s">
        <v>89</v>
      </c>
      <c r="Y201" s="84"/>
      <c r="Z201" s="84"/>
      <c r="AA201" s="84"/>
      <c r="AB201" s="93"/>
      <c r="AC201" s="93" t="s">
        <v>119</v>
      </c>
      <c r="AD201" s="79" t="s">
        <v>90</v>
      </c>
      <c r="AE201" s="93" t="s">
        <v>93</v>
      </c>
      <c r="AF201" s="93" t="s">
        <v>91</v>
      </c>
      <c r="AG201" s="86">
        <v>43427</v>
      </c>
      <c r="AH201" s="94" t="s">
        <v>122</v>
      </c>
      <c r="AI201" s="84"/>
      <c r="AJ201" s="84"/>
      <c r="AK201" s="84"/>
      <c r="AL201" s="84" t="s">
        <v>82</v>
      </c>
      <c r="AM201" s="84"/>
      <c r="AN201" s="128"/>
      <c r="AO201" s="129" t="s">
        <v>347</v>
      </c>
      <c r="AP201" s="124"/>
      <c r="AQ201" s="124"/>
      <c r="AR201" s="124"/>
      <c r="AS201" s="124"/>
      <c r="AT201" s="124"/>
    </row>
    <row r="202" spans="1:46" s="130" customFormat="1" ht="13.5">
      <c r="A202" s="84">
        <v>208</v>
      </c>
      <c r="B202" s="85"/>
      <c r="C202" s="86"/>
      <c r="D202" s="93"/>
      <c r="E202" s="125"/>
      <c r="F202" s="125"/>
      <c r="G202" s="84" t="s">
        <v>83</v>
      </c>
      <c r="H202" s="84">
        <v>17</v>
      </c>
      <c r="I202" s="93"/>
      <c r="J202" s="93" t="s">
        <v>93</v>
      </c>
      <c r="K202" s="92"/>
      <c r="L202" s="84" t="s">
        <v>84</v>
      </c>
      <c r="M202" s="84" t="s">
        <v>85</v>
      </c>
      <c r="N202" s="93"/>
      <c r="O202" s="84"/>
      <c r="P202" s="131"/>
      <c r="Q202" s="93"/>
      <c r="R202" s="93"/>
      <c r="S202" s="90" t="s">
        <v>95</v>
      </c>
      <c r="T202" s="84" t="s">
        <v>348</v>
      </c>
      <c r="U202" s="86">
        <v>44924</v>
      </c>
      <c r="V202" s="84" t="s">
        <v>93</v>
      </c>
      <c r="W202" s="127" t="s">
        <v>88</v>
      </c>
      <c r="X202" s="84" t="s">
        <v>89</v>
      </c>
      <c r="Y202" s="84"/>
      <c r="Z202" s="84"/>
      <c r="AA202" s="84"/>
      <c r="AB202" s="93"/>
      <c r="AC202" s="93" t="s">
        <v>119</v>
      </c>
      <c r="AD202" s="79" t="s">
        <v>90</v>
      </c>
      <c r="AE202" s="93" t="s">
        <v>93</v>
      </c>
      <c r="AF202" s="93" t="s">
        <v>91</v>
      </c>
      <c r="AG202" s="86">
        <v>43427</v>
      </c>
      <c r="AH202" s="94" t="s">
        <v>123</v>
      </c>
      <c r="AI202" s="84"/>
      <c r="AJ202" s="84"/>
      <c r="AK202" s="84"/>
      <c r="AL202" s="84" t="s">
        <v>82</v>
      </c>
      <c r="AM202" s="84"/>
      <c r="AN202" s="128"/>
      <c r="AO202" s="129" t="s">
        <v>352</v>
      </c>
      <c r="AP202" s="124"/>
      <c r="AQ202" s="124"/>
      <c r="AR202" s="124"/>
      <c r="AS202" s="124"/>
      <c r="AT202" s="124"/>
    </row>
    <row r="203" spans="1:46" s="130" customFormat="1" ht="13.5">
      <c r="A203" s="84">
        <v>209</v>
      </c>
      <c r="B203" s="85"/>
      <c r="C203" s="86"/>
      <c r="D203" s="93"/>
      <c r="E203" s="125"/>
      <c r="F203" s="125"/>
      <c r="G203" s="84" t="s">
        <v>96</v>
      </c>
      <c r="H203" s="84">
        <v>18</v>
      </c>
      <c r="I203" s="93"/>
      <c r="J203" s="93" t="s">
        <v>93</v>
      </c>
      <c r="K203" s="92"/>
      <c r="L203" s="84" t="s">
        <v>84</v>
      </c>
      <c r="M203" s="84" t="s">
        <v>85</v>
      </c>
      <c r="N203" s="93"/>
      <c r="O203" s="84"/>
      <c r="P203" s="126"/>
      <c r="Q203" s="92"/>
      <c r="R203" s="93"/>
      <c r="S203" s="90" t="s">
        <v>95</v>
      </c>
      <c r="T203" s="84" t="s">
        <v>349</v>
      </c>
      <c r="U203" s="86">
        <v>44169</v>
      </c>
      <c r="V203" s="84" t="s">
        <v>93</v>
      </c>
      <c r="W203" s="127" t="s">
        <v>88</v>
      </c>
      <c r="X203" s="84" t="s">
        <v>89</v>
      </c>
      <c r="Y203" s="84"/>
      <c r="Z203" s="84"/>
      <c r="AA203" s="84"/>
      <c r="AB203" s="93"/>
      <c r="AC203" s="93" t="s">
        <v>119</v>
      </c>
      <c r="AD203" s="79" t="s">
        <v>90</v>
      </c>
      <c r="AE203" s="93" t="s">
        <v>93</v>
      </c>
      <c r="AF203" s="93" t="s">
        <v>91</v>
      </c>
      <c r="AG203" s="86"/>
      <c r="AH203" s="94" t="s">
        <v>124</v>
      </c>
      <c r="AI203" s="84"/>
      <c r="AJ203" s="84"/>
      <c r="AK203" s="84"/>
      <c r="AL203" s="84" t="s">
        <v>82</v>
      </c>
      <c r="AM203" s="84"/>
      <c r="AN203" s="128"/>
      <c r="AO203" s="129" t="s">
        <v>353</v>
      </c>
      <c r="AP203" s="124"/>
      <c r="AQ203" s="124"/>
      <c r="AR203" s="124"/>
      <c r="AS203" s="124"/>
      <c r="AT203" s="124"/>
    </row>
    <row r="204" spans="1:46" s="130" customFormat="1" ht="13.5">
      <c r="A204" s="84">
        <v>210</v>
      </c>
      <c r="B204" s="85"/>
      <c r="C204" s="86"/>
      <c r="D204" s="93"/>
      <c r="E204" s="125"/>
      <c r="F204" s="125"/>
      <c r="G204" s="84" t="s">
        <v>96</v>
      </c>
      <c r="H204" s="84">
        <v>19</v>
      </c>
      <c r="I204" s="93"/>
      <c r="J204" s="93" t="s">
        <v>93</v>
      </c>
      <c r="K204" s="92"/>
      <c r="L204" s="84" t="s">
        <v>94</v>
      </c>
      <c r="M204" s="84" t="s">
        <v>85</v>
      </c>
      <c r="N204" s="93"/>
      <c r="O204" s="84"/>
      <c r="P204" s="126"/>
      <c r="Q204" s="92"/>
      <c r="R204" s="93"/>
      <c r="S204" s="90" t="s">
        <v>95</v>
      </c>
      <c r="T204" s="84" t="s">
        <v>350</v>
      </c>
      <c r="U204" s="86">
        <v>43696</v>
      </c>
      <c r="V204" s="84" t="s">
        <v>93</v>
      </c>
      <c r="W204" s="127" t="s">
        <v>88</v>
      </c>
      <c r="X204" s="84" t="s">
        <v>100</v>
      </c>
      <c r="Y204" s="84"/>
      <c r="Z204" s="84"/>
      <c r="AA204" s="84"/>
      <c r="AB204" s="93"/>
      <c r="AC204" s="93" t="s">
        <v>119</v>
      </c>
      <c r="AD204" s="79" t="s">
        <v>90</v>
      </c>
      <c r="AE204" s="93" t="s">
        <v>93</v>
      </c>
      <c r="AF204" s="93" t="s">
        <v>91</v>
      </c>
      <c r="AG204" s="86"/>
      <c r="AH204" s="94" t="s">
        <v>125</v>
      </c>
      <c r="AI204" s="84"/>
      <c r="AJ204" s="84"/>
      <c r="AK204" s="84"/>
      <c r="AL204" s="84" t="s">
        <v>82</v>
      </c>
      <c r="AM204" s="84"/>
      <c r="AN204" s="128"/>
      <c r="AO204" s="129" t="s">
        <v>354</v>
      </c>
      <c r="AP204" s="124"/>
      <c r="AQ204" s="124"/>
      <c r="AR204" s="124"/>
      <c r="AS204" s="124"/>
      <c r="AT204" s="124"/>
    </row>
    <row r="205" spans="1:46" s="130" customFormat="1" ht="16.5">
      <c r="A205" s="84">
        <v>211</v>
      </c>
      <c r="B205" s="85"/>
      <c r="C205" s="86"/>
      <c r="D205" s="93"/>
      <c r="E205" s="125"/>
      <c r="F205" s="125"/>
      <c r="G205" s="84"/>
      <c r="H205" s="84"/>
      <c r="I205" s="93"/>
      <c r="J205" s="93"/>
      <c r="K205" s="92"/>
      <c r="L205" s="84"/>
      <c r="M205" s="84"/>
      <c r="N205" s="93"/>
      <c r="O205" s="84"/>
      <c r="P205" s="131"/>
      <c r="Q205" s="93"/>
      <c r="R205" s="93"/>
      <c r="S205" s="122"/>
      <c r="T205" s="84"/>
      <c r="U205" s="86"/>
      <c r="V205" s="84"/>
      <c r="W205" s="127" t="s">
        <v>88</v>
      </c>
      <c r="X205" s="84"/>
      <c r="Y205" s="84"/>
      <c r="Z205" s="84"/>
      <c r="AA205" s="84"/>
      <c r="AB205" s="93"/>
      <c r="AC205" s="93"/>
      <c r="AD205" s="79" t="s">
        <v>90</v>
      </c>
      <c r="AE205" s="93" t="s">
        <v>93</v>
      </c>
      <c r="AF205" s="93" t="s">
        <v>91</v>
      </c>
      <c r="AG205" s="86"/>
      <c r="AH205" s="94" t="s">
        <v>126</v>
      </c>
      <c r="AI205" s="84"/>
      <c r="AJ205" s="84"/>
      <c r="AK205" s="84"/>
      <c r="AL205" s="84" t="s">
        <v>82</v>
      </c>
      <c r="AM205" s="84"/>
      <c r="AN205" s="128"/>
      <c r="AO205" s="129"/>
      <c r="AP205" s="124"/>
      <c r="AQ205" s="124"/>
      <c r="AR205" s="124"/>
      <c r="AS205" s="124"/>
      <c r="AT205" s="124"/>
    </row>
    <row r="206" spans="1:46" s="130" customFormat="1" ht="16.5">
      <c r="A206" s="84">
        <v>212</v>
      </c>
      <c r="B206" s="85"/>
      <c r="C206" s="86"/>
      <c r="D206" s="93"/>
      <c r="E206" s="125"/>
      <c r="F206" s="125"/>
      <c r="G206" s="84"/>
      <c r="H206" s="84"/>
      <c r="I206" s="93"/>
      <c r="J206" s="93"/>
      <c r="K206" s="92"/>
      <c r="L206" s="84"/>
      <c r="M206" s="84"/>
      <c r="N206" s="93"/>
      <c r="O206" s="84"/>
      <c r="P206" s="131"/>
      <c r="Q206" s="93"/>
      <c r="R206" s="93"/>
      <c r="S206" s="122"/>
      <c r="T206" s="84"/>
      <c r="U206" s="86"/>
      <c r="V206" s="84"/>
      <c r="W206" s="127"/>
      <c r="X206" s="84"/>
      <c r="Y206" s="84"/>
      <c r="Z206" s="84"/>
      <c r="AA206" s="84"/>
      <c r="AB206" s="93"/>
      <c r="AC206" s="93"/>
      <c r="AD206" s="79" t="s">
        <v>90</v>
      </c>
      <c r="AE206" s="93" t="s">
        <v>93</v>
      </c>
      <c r="AF206" s="93" t="s">
        <v>91</v>
      </c>
      <c r="AG206" s="86"/>
      <c r="AH206" s="94" t="s">
        <v>127</v>
      </c>
      <c r="AI206" s="84"/>
      <c r="AJ206" s="84"/>
      <c r="AK206" s="84"/>
      <c r="AL206" s="84" t="s">
        <v>82</v>
      </c>
      <c r="AM206" s="84"/>
      <c r="AN206" s="128"/>
      <c r="AO206" s="129"/>
      <c r="AP206" s="124"/>
      <c r="AQ206" s="124"/>
      <c r="AR206" s="124"/>
      <c r="AS206" s="124"/>
      <c r="AT206" s="124"/>
    </row>
    <row r="207" spans="1:46" s="130" customFormat="1" ht="16.5">
      <c r="A207" s="84">
        <v>213</v>
      </c>
      <c r="B207" s="85"/>
      <c r="C207" s="86"/>
      <c r="D207" s="93"/>
      <c r="E207" s="125"/>
      <c r="F207" s="125"/>
      <c r="G207" s="84"/>
      <c r="H207" s="84"/>
      <c r="I207" s="93"/>
      <c r="J207" s="93"/>
      <c r="K207" s="92"/>
      <c r="L207" s="84"/>
      <c r="M207" s="84"/>
      <c r="N207" s="93"/>
      <c r="O207" s="84"/>
      <c r="P207" s="131"/>
      <c r="Q207" s="93"/>
      <c r="R207" s="93"/>
      <c r="S207" s="122"/>
      <c r="T207" s="84"/>
      <c r="U207" s="86"/>
      <c r="V207" s="84"/>
      <c r="W207" s="127"/>
      <c r="X207" s="84"/>
      <c r="Y207" s="84"/>
      <c r="Z207" s="84"/>
      <c r="AA207" s="84"/>
      <c r="AB207" s="93"/>
      <c r="AC207" s="93"/>
      <c r="AD207" s="79" t="s">
        <v>90</v>
      </c>
      <c r="AE207" s="93" t="s">
        <v>93</v>
      </c>
      <c r="AF207" s="93" t="s">
        <v>91</v>
      </c>
      <c r="AG207" s="86"/>
      <c r="AH207" s="94" t="s">
        <v>128</v>
      </c>
      <c r="AI207" s="84"/>
      <c r="AJ207" s="84"/>
      <c r="AK207" s="84"/>
      <c r="AL207" s="84" t="s">
        <v>82</v>
      </c>
      <c r="AM207" s="84"/>
      <c r="AN207" s="128"/>
      <c r="AO207" s="129"/>
      <c r="AP207" s="124"/>
      <c r="AQ207" s="124"/>
      <c r="AR207" s="124"/>
      <c r="AS207" s="124"/>
      <c r="AT207" s="124"/>
    </row>
    <row r="208" spans="1:46" s="130" customFormat="1" ht="16.5">
      <c r="A208" s="84">
        <v>214</v>
      </c>
      <c r="B208" s="85"/>
      <c r="C208" s="86"/>
      <c r="D208" s="93"/>
      <c r="E208" s="125"/>
      <c r="F208" s="125"/>
      <c r="G208" s="84"/>
      <c r="H208" s="84"/>
      <c r="I208" s="93"/>
      <c r="J208" s="93"/>
      <c r="K208" s="92"/>
      <c r="L208" s="84"/>
      <c r="M208" s="84"/>
      <c r="N208" s="93"/>
      <c r="O208" s="84"/>
      <c r="P208" s="131"/>
      <c r="Q208" s="93"/>
      <c r="R208" s="93"/>
      <c r="S208" s="122"/>
      <c r="T208" s="84"/>
      <c r="U208" s="86"/>
      <c r="V208" s="84"/>
      <c r="W208" s="127"/>
      <c r="X208" s="84"/>
      <c r="Y208" s="84"/>
      <c r="Z208" s="84"/>
      <c r="AA208" s="84"/>
      <c r="AB208" s="93"/>
      <c r="AC208" s="93"/>
      <c r="AD208" s="79" t="s">
        <v>90</v>
      </c>
      <c r="AE208" s="93" t="s">
        <v>93</v>
      </c>
      <c r="AF208" s="93" t="s">
        <v>91</v>
      </c>
      <c r="AG208" s="86"/>
      <c r="AH208" s="94" t="s">
        <v>129</v>
      </c>
      <c r="AI208" s="84"/>
      <c r="AJ208" s="84"/>
      <c r="AK208" s="84"/>
      <c r="AL208" s="84" t="s">
        <v>82</v>
      </c>
      <c r="AM208" s="84"/>
      <c r="AN208" s="128"/>
      <c r="AO208" s="129"/>
      <c r="AP208" s="124"/>
      <c r="AQ208" s="124"/>
      <c r="AR208" s="124"/>
      <c r="AS208" s="124"/>
      <c r="AT208" s="124"/>
    </row>
    <row r="209" spans="1:46" s="130" customFormat="1" ht="16.5">
      <c r="A209" s="84">
        <v>215</v>
      </c>
      <c r="B209" s="85"/>
      <c r="C209" s="86"/>
      <c r="D209" s="93"/>
      <c r="E209" s="125"/>
      <c r="F209" s="125"/>
      <c r="G209" s="84"/>
      <c r="H209" s="84"/>
      <c r="I209" s="93"/>
      <c r="J209" s="93"/>
      <c r="K209" s="92"/>
      <c r="L209" s="84"/>
      <c r="M209" s="84"/>
      <c r="N209" s="93"/>
      <c r="O209" s="84"/>
      <c r="P209" s="131"/>
      <c r="Q209" s="93"/>
      <c r="R209" s="93"/>
      <c r="S209" s="122"/>
      <c r="T209" s="84"/>
      <c r="U209" s="86"/>
      <c r="V209" s="84"/>
      <c r="W209" s="127"/>
      <c r="X209" s="84"/>
      <c r="Y209" s="84"/>
      <c r="Z209" s="84"/>
      <c r="AA209" s="84"/>
      <c r="AB209" s="93"/>
      <c r="AC209" s="93"/>
      <c r="AD209" s="79" t="s">
        <v>90</v>
      </c>
      <c r="AE209" s="93" t="s">
        <v>93</v>
      </c>
      <c r="AF209" s="93" t="s">
        <v>91</v>
      </c>
      <c r="AG209" s="86"/>
      <c r="AH209" s="94" t="s">
        <v>130</v>
      </c>
      <c r="AI209" s="84"/>
      <c r="AJ209" s="84"/>
      <c r="AK209" s="84"/>
      <c r="AL209" s="84" t="s">
        <v>82</v>
      </c>
      <c r="AM209" s="84"/>
      <c r="AN209" s="128"/>
      <c r="AO209" s="129"/>
      <c r="AP209" s="124"/>
      <c r="AQ209" s="124"/>
      <c r="AR209" s="124"/>
      <c r="AS209" s="124"/>
      <c r="AT209" s="124"/>
    </row>
    <row r="210" spans="1:46" s="130" customFormat="1" ht="16.5">
      <c r="A210" s="84">
        <v>216</v>
      </c>
      <c r="B210" s="85"/>
      <c r="C210" s="86"/>
      <c r="D210" s="93"/>
      <c r="E210" s="125"/>
      <c r="F210" s="125"/>
      <c r="G210" s="84"/>
      <c r="H210" s="84"/>
      <c r="I210" s="93"/>
      <c r="J210" s="93"/>
      <c r="K210" s="92"/>
      <c r="L210" s="84"/>
      <c r="M210" s="84"/>
      <c r="N210" s="93"/>
      <c r="O210" s="84"/>
      <c r="P210" s="131"/>
      <c r="Q210" s="93"/>
      <c r="R210" s="93"/>
      <c r="S210" s="122"/>
      <c r="T210" s="84"/>
      <c r="U210" s="86"/>
      <c r="V210" s="84"/>
      <c r="W210" s="127"/>
      <c r="X210" s="84"/>
      <c r="Y210" s="84"/>
      <c r="Z210" s="84"/>
      <c r="AA210" s="84"/>
      <c r="AB210" s="93"/>
      <c r="AC210" s="93"/>
      <c r="AD210" s="79" t="s">
        <v>90</v>
      </c>
      <c r="AE210" s="93" t="s">
        <v>93</v>
      </c>
      <c r="AF210" s="93" t="s">
        <v>91</v>
      </c>
      <c r="AG210" s="86"/>
      <c r="AH210" s="94" t="s">
        <v>131</v>
      </c>
      <c r="AI210" s="84"/>
      <c r="AJ210" s="84"/>
      <c r="AK210" s="84"/>
      <c r="AL210" s="84" t="s">
        <v>82</v>
      </c>
      <c r="AM210" s="84"/>
      <c r="AN210" s="128"/>
      <c r="AO210" s="129"/>
      <c r="AP210" s="124"/>
      <c r="AQ210" s="124"/>
      <c r="AR210" s="124"/>
      <c r="AS210" s="124"/>
      <c r="AT210" s="124"/>
    </row>
    <row r="211" spans="1:46" s="130" customFormat="1" ht="16.5">
      <c r="A211" s="84">
        <v>217</v>
      </c>
      <c r="B211" s="85"/>
      <c r="C211" s="86"/>
      <c r="D211" s="93"/>
      <c r="E211" s="125"/>
      <c r="F211" s="125"/>
      <c r="G211" s="84"/>
      <c r="H211" s="84"/>
      <c r="I211" s="93"/>
      <c r="J211" s="93"/>
      <c r="K211" s="92"/>
      <c r="L211" s="84"/>
      <c r="M211" s="84"/>
      <c r="N211" s="93"/>
      <c r="O211" s="84"/>
      <c r="P211" s="131"/>
      <c r="Q211" s="93"/>
      <c r="R211" s="93"/>
      <c r="S211" s="122"/>
      <c r="T211" s="84"/>
      <c r="U211" s="86"/>
      <c r="V211" s="84"/>
      <c r="W211" s="127"/>
      <c r="X211" s="84"/>
      <c r="Y211" s="84"/>
      <c r="Z211" s="84"/>
      <c r="AA211" s="84"/>
      <c r="AB211" s="93"/>
      <c r="AC211" s="93"/>
      <c r="AD211" s="79" t="s">
        <v>90</v>
      </c>
      <c r="AE211" s="93" t="s">
        <v>93</v>
      </c>
      <c r="AF211" s="93" t="s">
        <v>91</v>
      </c>
      <c r="AG211" s="86"/>
      <c r="AH211" s="94" t="s">
        <v>132</v>
      </c>
      <c r="AI211" s="84"/>
      <c r="AJ211" s="84"/>
      <c r="AK211" s="84"/>
      <c r="AL211" s="84" t="s">
        <v>82</v>
      </c>
      <c r="AM211" s="84"/>
      <c r="AN211" s="128"/>
      <c r="AO211" s="129"/>
      <c r="AP211" s="124"/>
      <c r="AQ211" s="124"/>
      <c r="AR211" s="124"/>
      <c r="AS211" s="124"/>
      <c r="AT211" s="124"/>
    </row>
    <row r="212" spans="1:46" s="130" customFormat="1" ht="16.5">
      <c r="A212" s="84">
        <v>218</v>
      </c>
      <c r="B212" s="85"/>
      <c r="C212" s="86"/>
      <c r="D212" s="93"/>
      <c r="E212" s="125"/>
      <c r="F212" s="125"/>
      <c r="G212" s="84"/>
      <c r="H212" s="84"/>
      <c r="I212" s="93"/>
      <c r="J212" s="93"/>
      <c r="K212" s="92"/>
      <c r="L212" s="84"/>
      <c r="M212" s="84"/>
      <c r="N212" s="93"/>
      <c r="O212" s="84"/>
      <c r="P212" s="126"/>
      <c r="Q212" s="92"/>
      <c r="R212" s="93"/>
      <c r="S212" s="122"/>
      <c r="T212" s="84"/>
      <c r="U212" s="84"/>
      <c r="V212" s="84"/>
      <c r="W212" s="127"/>
      <c r="X212" s="84"/>
      <c r="Y212" s="84"/>
      <c r="Z212" s="84"/>
      <c r="AA212" s="84"/>
      <c r="AB212" s="93"/>
      <c r="AC212" s="93"/>
      <c r="AD212" s="79" t="s">
        <v>90</v>
      </c>
      <c r="AE212" s="93" t="s">
        <v>93</v>
      </c>
      <c r="AF212" s="93" t="s">
        <v>91</v>
      </c>
      <c r="AG212" s="86"/>
      <c r="AH212" s="94" t="s">
        <v>133</v>
      </c>
      <c r="AI212" s="84"/>
      <c r="AJ212" s="84"/>
      <c r="AK212" s="84"/>
      <c r="AL212" s="84" t="s">
        <v>82</v>
      </c>
      <c r="AM212" s="84"/>
      <c r="AN212" s="128"/>
      <c r="AO212" s="129"/>
      <c r="AP212" s="124"/>
      <c r="AQ212" s="124"/>
      <c r="AR212" s="124"/>
      <c r="AS212" s="124"/>
      <c r="AT212" s="124"/>
    </row>
    <row r="213" spans="1:46" s="130" customFormat="1" ht="16.5">
      <c r="A213" s="84">
        <v>219</v>
      </c>
      <c r="B213" s="85"/>
      <c r="C213" s="86"/>
      <c r="D213" s="93"/>
      <c r="E213" s="125"/>
      <c r="F213" s="125"/>
      <c r="G213" s="84"/>
      <c r="H213" s="84"/>
      <c r="I213" s="93"/>
      <c r="J213" s="93"/>
      <c r="K213" s="92"/>
      <c r="L213" s="84"/>
      <c r="M213" s="84"/>
      <c r="N213" s="93"/>
      <c r="O213" s="84"/>
      <c r="P213" s="126"/>
      <c r="Q213" s="93"/>
      <c r="R213" s="93"/>
      <c r="S213" s="122"/>
      <c r="T213" s="84"/>
      <c r="U213" s="86"/>
      <c r="V213" s="84"/>
      <c r="W213" s="127"/>
      <c r="X213" s="84"/>
      <c r="Y213" s="84"/>
      <c r="Z213" s="84"/>
      <c r="AA213" s="84"/>
      <c r="AB213" s="93"/>
      <c r="AC213" s="93"/>
      <c r="AD213" s="79" t="s">
        <v>90</v>
      </c>
      <c r="AE213" s="93" t="s">
        <v>93</v>
      </c>
      <c r="AF213" s="93" t="s">
        <v>91</v>
      </c>
      <c r="AG213" s="86"/>
      <c r="AH213" s="94" t="s">
        <v>134</v>
      </c>
      <c r="AI213" s="84"/>
      <c r="AJ213" s="84"/>
      <c r="AK213" s="84"/>
      <c r="AL213" s="84" t="s">
        <v>82</v>
      </c>
      <c r="AM213" s="84"/>
      <c r="AN213" s="128"/>
      <c r="AO213" s="129"/>
      <c r="AP213" s="124"/>
      <c r="AQ213" s="124"/>
      <c r="AR213" s="124"/>
      <c r="AS213" s="124"/>
      <c r="AT213" s="124"/>
    </row>
    <row r="214" spans="1:46" s="130" customFormat="1" ht="16.5">
      <c r="A214" s="84">
        <v>220</v>
      </c>
      <c r="B214" s="85"/>
      <c r="C214" s="86"/>
      <c r="D214" s="93"/>
      <c r="E214" s="125"/>
      <c r="F214" s="125"/>
      <c r="G214" s="84"/>
      <c r="H214" s="84"/>
      <c r="I214" s="93"/>
      <c r="J214" s="93"/>
      <c r="K214" s="92"/>
      <c r="L214" s="84"/>
      <c r="M214" s="84"/>
      <c r="N214" s="93"/>
      <c r="O214" s="84"/>
      <c r="P214" s="126"/>
      <c r="Q214" s="92"/>
      <c r="R214" s="93"/>
      <c r="S214" s="122"/>
      <c r="T214" s="84"/>
      <c r="U214" s="86"/>
      <c r="V214" s="84"/>
      <c r="W214" s="127"/>
      <c r="X214" s="84"/>
      <c r="Y214" s="84"/>
      <c r="Z214" s="84"/>
      <c r="AA214" s="84"/>
      <c r="AB214" s="93"/>
      <c r="AC214" s="93"/>
      <c r="AD214" s="79" t="s">
        <v>90</v>
      </c>
      <c r="AE214" s="93" t="s">
        <v>93</v>
      </c>
      <c r="AF214" s="93" t="s">
        <v>91</v>
      </c>
      <c r="AG214" s="86"/>
      <c r="AH214" s="94" t="s">
        <v>135</v>
      </c>
      <c r="AI214" s="84"/>
      <c r="AJ214" s="84"/>
      <c r="AK214" s="84"/>
      <c r="AL214" s="84" t="s">
        <v>82</v>
      </c>
      <c r="AM214" s="84"/>
      <c r="AN214" s="128"/>
      <c r="AO214" s="129"/>
      <c r="AP214" s="124"/>
      <c r="AQ214" s="124"/>
      <c r="AR214" s="124"/>
      <c r="AS214" s="124"/>
      <c r="AT214" s="124"/>
    </row>
    <row r="215" spans="1:46" s="98" customFormat="1">
      <c r="A215" s="84">
        <v>221</v>
      </c>
      <c r="B215" s="85"/>
      <c r="C215" s="86"/>
      <c r="D215" s="92"/>
      <c r="E215" s="133"/>
      <c r="F215" s="133"/>
      <c r="G215" s="86"/>
      <c r="H215" s="84"/>
      <c r="I215" s="92"/>
      <c r="J215" s="92"/>
      <c r="K215" s="92"/>
      <c r="L215" s="86"/>
      <c r="M215" s="86"/>
      <c r="N215" s="92"/>
      <c r="O215" s="86"/>
      <c r="P215" s="92"/>
      <c r="Q215" s="92"/>
      <c r="R215" s="92"/>
      <c r="S215" s="90"/>
      <c r="T215" s="86"/>
      <c r="U215" s="86"/>
      <c r="V215" s="86"/>
      <c r="W215" s="91"/>
      <c r="X215" s="86"/>
      <c r="Y215" s="86"/>
      <c r="Z215" s="86"/>
      <c r="AA215" s="86"/>
      <c r="AB215" s="92"/>
      <c r="AC215" s="92"/>
      <c r="AD215" s="79" t="s">
        <v>90</v>
      </c>
      <c r="AE215" s="93" t="s">
        <v>93</v>
      </c>
      <c r="AF215" s="93" t="s">
        <v>91</v>
      </c>
      <c r="AG215" s="86"/>
      <c r="AH215" s="94" t="s">
        <v>136</v>
      </c>
      <c r="AI215" s="84"/>
      <c r="AJ215" s="84"/>
      <c r="AK215" s="86"/>
      <c r="AL215" s="84" t="s">
        <v>82</v>
      </c>
      <c r="AM215" s="86"/>
      <c r="AN215" s="134"/>
      <c r="AO215" s="82"/>
      <c r="AP215" s="97"/>
      <c r="AQ215" s="97"/>
      <c r="AR215" s="97"/>
      <c r="AS215" s="97"/>
      <c r="AT215" s="97"/>
    </row>
    <row r="216" spans="1:46" s="98" customFormat="1">
      <c r="A216" s="84">
        <v>222</v>
      </c>
      <c r="B216" s="85"/>
      <c r="C216" s="86"/>
      <c r="D216" s="87"/>
      <c r="E216" s="88"/>
      <c r="F216" s="88"/>
      <c r="G216" s="89"/>
      <c r="H216" s="84"/>
      <c r="I216" s="87"/>
      <c r="J216" s="87"/>
      <c r="K216" s="87"/>
      <c r="L216" s="89"/>
      <c r="M216" s="89"/>
      <c r="N216" s="87"/>
      <c r="O216" s="89"/>
      <c r="P216" s="87"/>
      <c r="Q216" s="87"/>
      <c r="R216" s="87"/>
      <c r="S216" s="90"/>
      <c r="T216" s="86"/>
      <c r="U216" s="86"/>
      <c r="V216" s="86"/>
      <c r="W216" s="91"/>
      <c r="X216" s="89"/>
      <c r="Y216" s="89"/>
      <c r="Z216" s="89"/>
      <c r="AA216" s="89"/>
      <c r="AB216" s="87"/>
      <c r="AC216" s="92"/>
      <c r="AD216" s="79" t="s">
        <v>90</v>
      </c>
      <c r="AE216" s="93" t="s">
        <v>93</v>
      </c>
      <c r="AF216" s="93" t="s">
        <v>91</v>
      </c>
      <c r="AG216" s="86"/>
      <c r="AH216" s="94" t="s">
        <v>137</v>
      </c>
      <c r="AI216" s="84"/>
      <c r="AJ216" s="84"/>
      <c r="AK216" s="89"/>
      <c r="AL216" s="84" t="s">
        <v>82</v>
      </c>
      <c r="AM216" s="89"/>
      <c r="AN216" s="95"/>
      <c r="AO216" s="83"/>
      <c r="AP216" s="97"/>
      <c r="AQ216" s="97"/>
      <c r="AR216" s="97"/>
      <c r="AS216" s="97"/>
      <c r="AT216" s="97"/>
    </row>
    <row r="217" spans="1:46" s="98" customFormat="1">
      <c r="A217" s="84">
        <v>223</v>
      </c>
      <c r="B217" s="85"/>
      <c r="C217" s="86"/>
      <c r="D217" s="87"/>
      <c r="E217" s="88"/>
      <c r="F217" s="88"/>
      <c r="G217" s="89"/>
      <c r="H217" s="84"/>
      <c r="I217" s="87"/>
      <c r="J217" s="87"/>
      <c r="K217" s="87"/>
      <c r="L217" s="89"/>
      <c r="M217" s="89"/>
      <c r="N217" s="87"/>
      <c r="O217" s="89"/>
      <c r="P217" s="82"/>
      <c r="Q217" s="87"/>
      <c r="R217" s="87"/>
      <c r="S217" s="90"/>
      <c r="T217" s="86"/>
      <c r="U217" s="86"/>
      <c r="V217" s="86"/>
      <c r="W217" s="91"/>
      <c r="X217" s="89"/>
      <c r="Y217" s="89"/>
      <c r="Z217" s="89"/>
      <c r="AA217" s="89"/>
      <c r="AB217" s="87"/>
      <c r="AC217" s="92"/>
      <c r="AD217" s="79" t="s">
        <v>90</v>
      </c>
      <c r="AE217" s="93" t="s">
        <v>93</v>
      </c>
      <c r="AF217" s="93" t="s">
        <v>91</v>
      </c>
      <c r="AG217" s="86"/>
      <c r="AH217" s="94" t="s">
        <v>138</v>
      </c>
      <c r="AI217" s="84"/>
      <c r="AJ217" s="84"/>
      <c r="AK217" s="89"/>
      <c r="AL217" s="84" t="s">
        <v>82</v>
      </c>
      <c r="AM217" s="89"/>
      <c r="AN217" s="95"/>
      <c r="AO217" s="96"/>
      <c r="AP217" s="97"/>
      <c r="AQ217" s="97"/>
      <c r="AR217" s="97"/>
      <c r="AS217" s="97"/>
      <c r="AT217" s="97"/>
    </row>
    <row r="218" spans="1:46" s="98" customFormat="1">
      <c r="A218" s="84">
        <v>224</v>
      </c>
      <c r="B218" s="85"/>
      <c r="C218" s="86"/>
      <c r="D218" s="87"/>
      <c r="E218" s="88"/>
      <c r="F218" s="88"/>
      <c r="G218" s="89"/>
      <c r="H218" s="84"/>
      <c r="I218" s="87"/>
      <c r="J218" s="87"/>
      <c r="K218" s="87"/>
      <c r="L218" s="89"/>
      <c r="M218" s="89"/>
      <c r="N218" s="87"/>
      <c r="O218" s="89"/>
      <c r="P218" s="82"/>
      <c r="Q218" s="87"/>
      <c r="R218" s="87"/>
      <c r="S218" s="90"/>
      <c r="T218" s="86"/>
      <c r="U218" s="86"/>
      <c r="V218" s="86"/>
      <c r="W218" s="91"/>
      <c r="X218" s="89"/>
      <c r="Y218" s="89"/>
      <c r="Z218" s="89"/>
      <c r="AA218" s="89"/>
      <c r="AB218" s="87"/>
      <c r="AC218" s="92"/>
      <c r="AD218" s="79" t="s">
        <v>90</v>
      </c>
      <c r="AE218" s="93" t="s">
        <v>93</v>
      </c>
      <c r="AF218" s="93" t="s">
        <v>91</v>
      </c>
      <c r="AG218" s="86"/>
      <c r="AH218" s="94" t="s">
        <v>139</v>
      </c>
      <c r="AI218" s="84"/>
      <c r="AJ218" s="84"/>
      <c r="AK218" s="89"/>
      <c r="AL218" s="84" t="s">
        <v>82</v>
      </c>
      <c r="AM218" s="89"/>
      <c r="AN218" s="95"/>
      <c r="AO218" s="96"/>
      <c r="AP218" s="97"/>
      <c r="AQ218" s="97"/>
      <c r="AR218" s="97"/>
      <c r="AS218" s="97"/>
      <c r="AT218" s="97"/>
    </row>
    <row r="219" spans="1:46" s="98" customFormat="1">
      <c r="A219" s="84">
        <v>225</v>
      </c>
      <c r="B219" s="85"/>
      <c r="C219" s="86"/>
      <c r="D219" s="87"/>
      <c r="E219" s="88"/>
      <c r="F219" s="88"/>
      <c r="G219" s="89"/>
      <c r="H219" s="84"/>
      <c r="I219" s="87"/>
      <c r="J219" s="87"/>
      <c r="K219" s="87"/>
      <c r="L219" s="89"/>
      <c r="M219" s="89"/>
      <c r="N219" s="87"/>
      <c r="O219" s="89"/>
      <c r="P219" s="82"/>
      <c r="Q219" s="87"/>
      <c r="R219" s="87"/>
      <c r="S219" s="90"/>
      <c r="T219" s="86"/>
      <c r="U219" s="86"/>
      <c r="V219" s="86"/>
      <c r="W219" s="91"/>
      <c r="X219" s="89"/>
      <c r="Y219" s="89"/>
      <c r="Z219" s="89"/>
      <c r="AA219" s="89"/>
      <c r="AB219" s="87"/>
      <c r="AC219" s="92"/>
      <c r="AD219" s="79" t="s">
        <v>90</v>
      </c>
      <c r="AE219" s="93" t="s">
        <v>93</v>
      </c>
      <c r="AF219" s="93" t="s">
        <v>91</v>
      </c>
      <c r="AG219" s="86"/>
      <c r="AH219" s="94" t="s">
        <v>140</v>
      </c>
      <c r="AI219" s="84"/>
      <c r="AJ219" s="84"/>
      <c r="AK219" s="89"/>
      <c r="AL219" s="84" t="s">
        <v>82</v>
      </c>
      <c r="AM219" s="89"/>
      <c r="AN219" s="95"/>
      <c r="AO219" s="96"/>
      <c r="AP219" s="97"/>
      <c r="AQ219" s="97"/>
      <c r="AR219" s="97"/>
      <c r="AS219" s="97"/>
      <c r="AT219" s="97"/>
    </row>
    <row r="220" spans="1:46" s="98" customFormat="1">
      <c r="A220" s="84">
        <v>226</v>
      </c>
      <c r="B220" s="85"/>
      <c r="C220" s="86"/>
      <c r="D220" s="87"/>
      <c r="E220" s="88"/>
      <c r="F220" s="88"/>
      <c r="G220" s="89"/>
      <c r="H220" s="84"/>
      <c r="I220" s="87"/>
      <c r="J220" s="87"/>
      <c r="K220" s="87"/>
      <c r="L220" s="89"/>
      <c r="M220" s="89"/>
      <c r="N220" s="87"/>
      <c r="O220" s="89"/>
      <c r="P220" s="87"/>
      <c r="Q220" s="87"/>
      <c r="R220" s="87"/>
      <c r="S220" s="90"/>
      <c r="T220" s="86"/>
      <c r="U220" s="86"/>
      <c r="V220" s="86"/>
      <c r="W220" s="91"/>
      <c r="X220" s="89"/>
      <c r="Y220" s="89"/>
      <c r="Z220" s="89"/>
      <c r="AA220" s="89"/>
      <c r="AB220" s="87"/>
      <c r="AC220" s="92"/>
      <c r="AD220" s="79" t="s">
        <v>90</v>
      </c>
      <c r="AE220" s="93" t="s">
        <v>93</v>
      </c>
      <c r="AF220" s="93" t="s">
        <v>91</v>
      </c>
      <c r="AG220" s="86"/>
      <c r="AH220" s="94" t="s">
        <v>141</v>
      </c>
      <c r="AI220" s="84"/>
      <c r="AJ220" s="84"/>
      <c r="AK220" s="89"/>
      <c r="AL220" s="84" t="s">
        <v>82</v>
      </c>
      <c r="AM220" s="89"/>
      <c r="AN220" s="95"/>
      <c r="AO220" s="96"/>
      <c r="AP220" s="97"/>
      <c r="AQ220" s="97"/>
      <c r="AR220" s="97"/>
      <c r="AS220" s="97"/>
      <c r="AT220" s="97"/>
    </row>
    <row r="221" spans="1:46" s="130" customFormat="1" ht="13.5">
      <c r="A221" s="142">
        <v>227</v>
      </c>
      <c r="B221" s="143"/>
      <c r="C221" s="86"/>
      <c r="D221" s="132"/>
      <c r="E221" s="144"/>
      <c r="F221" s="144"/>
      <c r="G221" s="143"/>
      <c r="H221" s="143"/>
      <c r="I221" s="132"/>
      <c r="J221" s="132"/>
      <c r="K221" s="132"/>
      <c r="L221" s="143"/>
      <c r="M221" s="143"/>
      <c r="N221" s="132"/>
      <c r="O221" s="143"/>
      <c r="P221" s="145"/>
      <c r="Q221" s="132"/>
      <c r="R221" s="132"/>
      <c r="S221" s="90"/>
      <c r="T221" s="143"/>
      <c r="U221" s="143"/>
      <c r="V221" s="143"/>
      <c r="W221" s="127"/>
      <c r="X221" s="143"/>
      <c r="Y221" s="143"/>
      <c r="Z221" s="143"/>
      <c r="AA221" s="143"/>
      <c r="AB221" s="132"/>
      <c r="AC221" s="79" t="s">
        <v>113</v>
      </c>
      <c r="AD221" s="79" t="s">
        <v>90</v>
      </c>
      <c r="AE221" s="79" t="s">
        <v>93</v>
      </c>
      <c r="AF221" s="132"/>
      <c r="AG221" s="143"/>
      <c r="AH221" s="143"/>
      <c r="AI221" s="143"/>
      <c r="AJ221" s="143"/>
      <c r="AK221" s="143"/>
      <c r="AL221" s="143"/>
      <c r="AM221" s="143"/>
      <c r="AN221" s="146"/>
      <c r="AO221" s="132"/>
      <c r="AP221" s="124"/>
      <c r="AQ221" s="124"/>
      <c r="AR221" s="124"/>
      <c r="AS221" s="124"/>
      <c r="AT221" s="124"/>
    </row>
    <row r="222" spans="1:46" ht="13.5">
      <c r="A222" s="81">
        <v>228</v>
      </c>
      <c r="B222" s="36"/>
      <c r="C222" s="86"/>
      <c r="D222" s="37"/>
      <c r="E222" s="38"/>
      <c r="F222" s="38"/>
      <c r="G222" s="36"/>
      <c r="H222" s="36"/>
      <c r="I222" s="37"/>
      <c r="J222" s="37"/>
      <c r="K222" s="37"/>
      <c r="L222" s="36"/>
      <c r="M222" s="36"/>
      <c r="N222" s="37"/>
      <c r="O222" s="36"/>
      <c r="P222" s="39"/>
      <c r="Q222" s="37"/>
      <c r="R222" s="37"/>
      <c r="S222" s="78"/>
      <c r="T222" s="36"/>
      <c r="U222" s="36"/>
      <c r="V222" s="36"/>
      <c r="W222" s="76"/>
      <c r="X222" s="36"/>
      <c r="Y222" s="36"/>
      <c r="Z222" s="36"/>
      <c r="AA222" s="36"/>
      <c r="AB222" s="37"/>
      <c r="AC222" s="77" t="s">
        <v>113</v>
      </c>
      <c r="AD222" s="79" t="s">
        <v>90</v>
      </c>
      <c r="AE222" s="77" t="s">
        <v>93</v>
      </c>
      <c r="AF222" s="37"/>
      <c r="AG222" s="36"/>
      <c r="AH222" s="36"/>
      <c r="AI222" s="36"/>
      <c r="AJ222" s="36"/>
      <c r="AK222" s="36"/>
      <c r="AL222" s="36"/>
      <c r="AM222" s="36"/>
      <c r="AN222" s="40"/>
      <c r="AO222" s="37"/>
    </row>
    <row r="223" spans="1:46" ht="13.5">
      <c r="A223" s="81">
        <v>229</v>
      </c>
      <c r="B223" s="36"/>
      <c r="C223" s="86"/>
      <c r="D223" s="37"/>
      <c r="E223" s="38"/>
      <c r="F223" s="38"/>
      <c r="G223" s="36"/>
      <c r="H223" s="36"/>
      <c r="I223" s="37"/>
      <c r="J223" s="37"/>
      <c r="K223" s="37"/>
      <c r="L223" s="36"/>
      <c r="M223" s="36"/>
      <c r="N223" s="37"/>
      <c r="O223" s="36"/>
      <c r="P223" s="39"/>
      <c r="Q223" s="37"/>
      <c r="R223" s="37"/>
      <c r="S223" s="78"/>
      <c r="T223" s="36"/>
      <c r="U223" s="36"/>
      <c r="V223" s="36"/>
      <c r="W223" s="76"/>
      <c r="X223" s="36"/>
      <c r="Y223" s="36"/>
      <c r="Z223" s="36"/>
      <c r="AA223" s="36"/>
      <c r="AB223" s="37"/>
      <c r="AC223" s="77" t="s">
        <v>113</v>
      </c>
      <c r="AD223" s="77"/>
      <c r="AE223" s="77" t="s">
        <v>93</v>
      </c>
      <c r="AF223" s="37"/>
      <c r="AG223" s="36"/>
      <c r="AH223" s="36"/>
      <c r="AI223" s="36"/>
      <c r="AJ223" s="36"/>
      <c r="AK223" s="36"/>
      <c r="AL223" s="36"/>
      <c r="AM223" s="36"/>
      <c r="AN223" s="40"/>
      <c r="AO223" s="37"/>
    </row>
    <row r="224" spans="1:46" ht="13.5">
      <c r="A224" s="81">
        <v>230</v>
      </c>
      <c r="B224" s="36"/>
      <c r="C224" s="86"/>
      <c r="D224" s="37"/>
      <c r="E224" s="38"/>
      <c r="F224" s="38"/>
      <c r="G224" s="36"/>
      <c r="H224" s="36"/>
      <c r="I224" s="37"/>
      <c r="J224" s="37"/>
      <c r="K224" s="37"/>
      <c r="L224" s="36"/>
      <c r="M224" s="36"/>
      <c r="N224" s="37"/>
      <c r="O224" s="36"/>
      <c r="P224" s="39"/>
      <c r="Q224" s="37"/>
      <c r="R224" s="37"/>
      <c r="S224" s="78"/>
      <c r="T224" s="36"/>
      <c r="U224" s="36"/>
      <c r="V224" s="36"/>
      <c r="W224" s="76"/>
      <c r="X224" s="36"/>
      <c r="Y224" s="36"/>
      <c r="Z224" s="36"/>
      <c r="AA224" s="36"/>
      <c r="AB224" s="37"/>
      <c r="AC224" s="77" t="s">
        <v>113</v>
      </c>
      <c r="AD224" s="77"/>
      <c r="AE224" s="77" t="s">
        <v>93</v>
      </c>
      <c r="AF224" s="37"/>
      <c r="AG224" s="36"/>
      <c r="AH224" s="36"/>
      <c r="AI224" s="36"/>
      <c r="AJ224" s="36"/>
      <c r="AK224" s="36"/>
      <c r="AL224" s="36"/>
      <c r="AM224" s="36"/>
      <c r="AN224" s="40"/>
      <c r="AO224" s="37"/>
    </row>
    <row r="225" spans="1:41" ht="13.5">
      <c r="A225" s="81">
        <v>231</v>
      </c>
      <c r="B225" s="36"/>
      <c r="C225" s="86"/>
      <c r="D225" s="37"/>
      <c r="E225" s="38"/>
      <c r="F225" s="38"/>
      <c r="G225" s="36"/>
      <c r="H225" s="36"/>
      <c r="I225" s="37"/>
      <c r="J225" s="37"/>
      <c r="K225" s="37"/>
      <c r="L225" s="36"/>
      <c r="M225" s="36"/>
      <c r="N225" s="37"/>
      <c r="O225" s="36"/>
      <c r="P225" s="39"/>
      <c r="Q225" s="37"/>
      <c r="R225" s="37"/>
      <c r="S225" s="78"/>
      <c r="T225" s="36"/>
      <c r="U225" s="36"/>
      <c r="V225" s="36"/>
      <c r="W225" s="76"/>
      <c r="X225" s="36"/>
      <c r="Y225" s="36"/>
      <c r="Z225" s="36"/>
      <c r="AA225" s="36"/>
      <c r="AB225" s="37"/>
      <c r="AC225" s="77" t="s">
        <v>113</v>
      </c>
      <c r="AD225" s="77"/>
      <c r="AE225" s="77" t="s">
        <v>93</v>
      </c>
      <c r="AF225" s="37"/>
      <c r="AG225" s="36"/>
      <c r="AH225" s="36"/>
      <c r="AI225" s="36"/>
      <c r="AJ225" s="36"/>
      <c r="AK225" s="36"/>
      <c r="AL225" s="36"/>
      <c r="AM225" s="36"/>
      <c r="AN225" s="40"/>
      <c r="AO225" s="37"/>
    </row>
    <row r="226" spans="1:41" ht="13.5">
      <c r="A226" s="81">
        <v>232</v>
      </c>
      <c r="B226" s="36"/>
      <c r="C226" s="86"/>
      <c r="D226" s="37"/>
      <c r="E226" s="38"/>
      <c r="F226" s="38"/>
      <c r="G226" s="36"/>
      <c r="H226" s="36"/>
      <c r="I226" s="37"/>
      <c r="J226" s="37"/>
      <c r="K226" s="37"/>
      <c r="L226" s="36"/>
      <c r="M226" s="36"/>
      <c r="N226" s="37"/>
      <c r="O226" s="36"/>
      <c r="P226" s="39"/>
      <c r="Q226" s="37"/>
      <c r="R226" s="37"/>
      <c r="S226" s="78"/>
      <c r="T226" s="36"/>
      <c r="U226" s="36"/>
      <c r="V226" s="36"/>
      <c r="W226" s="76"/>
      <c r="X226" s="36"/>
      <c r="Y226" s="36"/>
      <c r="Z226" s="36"/>
      <c r="AA226" s="36"/>
      <c r="AB226" s="37"/>
      <c r="AC226" s="77" t="s">
        <v>113</v>
      </c>
      <c r="AD226" s="77"/>
      <c r="AE226" s="77" t="s">
        <v>93</v>
      </c>
      <c r="AF226" s="37"/>
      <c r="AG226" s="36"/>
      <c r="AH226" s="36"/>
      <c r="AI226" s="36"/>
      <c r="AJ226" s="36"/>
      <c r="AK226" s="36"/>
      <c r="AL226" s="36"/>
      <c r="AM226" s="36"/>
      <c r="AN226" s="40"/>
      <c r="AO226" s="37"/>
    </row>
    <row r="227" spans="1:41" ht="13.5">
      <c r="A227" s="81">
        <v>233</v>
      </c>
      <c r="B227" s="36"/>
      <c r="C227" s="86"/>
      <c r="D227" s="37"/>
      <c r="E227" s="38"/>
      <c r="F227" s="38"/>
      <c r="G227" s="36"/>
      <c r="H227" s="36"/>
      <c r="I227" s="37"/>
      <c r="J227" s="37"/>
      <c r="K227" s="37"/>
      <c r="L227" s="36"/>
      <c r="M227" s="36"/>
      <c r="N227" s="37"/>
      <c r="O227" s="36"/>
      <c r="P227" s="39"/>
      <c r="Q227" s="37"/>
      <c r="R227" s="37"/>
      <c r="S227" s="78"/>
      <c r="T227" s="36"/>
      <c r="U227" s="36"/>
      <c r="V227" s="36"/>
      <c r="W227" s="76"/>
      <c r="X227" s="36"/>
      <c r="Y227" s="36"/>
      <c r="Z227" s="36"/>
      <c r="AA227" s="36"/>
      <c r="AB227" s="37"/>
      <c r="AC227" s="77" t="s">
        <v>113</v>
      </c>
      <c r="AD227" s="77"/>
      <c r="AE227" s="77" t="s">
        <v>93</v>
      </c>
      <c r="AF227" s="37"/>
      <c r="AG227" s="36"/>
      <c r="AH227" s="36"/>
      <c r="AI227" s="36"/>
      <c r="AJ227" s="36"/>
      <c r="AK227" s="36"/>
      <c r="AL227" s="36"/>
      <c r="AM227" s="36"/>
      <c r="AN227" s="40"/>
      <c r="AO227" s="37"/>
    </row>
    <row r="228" spans="1:41" ht="13.5">
      <c r="A228" s="81">
        <v>234</v>
      </c>
      <c r="B228" s="36"/>
      <c r="C228" s="86"/>
      <c r="D228" s="37"/>
      <c r="E228" s="38"/>
      <c r="F228" s="38"/>
      <c r="G228" s="36"/>
      <c r="H228" s="36"/>
      <c r="I228" s="37"/>
      <c r="J228" s="37"/>
      <c r="K228" s="37"/>
      <c r="L228" s="36"/>
      <c r="M228" s="36"/>
      <c r="N228" s="37"/>
      <c r="O228" s="36"/>
      <c r="P228" s="39"/>
      <c r="Q228" s="37"/>
      <c r="R228" s="37"/>
      <c r="S228" s="78"/>
      <c r="T228" s="36"/>
      <c r="U228" s="36"/>
      <c r="V228" s="36"/>
      <c r="W228" s="76"/>
      <c r="X228" s="36"/>
      <c r="Y228" s="36"/>
      <c r="Z228" s="36"/>
      <c r="AA228" s="36"/>
      <c r="AB228" s="37"/>
      <c r="AC228" s="77" t="s">
        <v>113</v>
      </c>
      <c r="AD228" s="77"/>
      <c r="AE228" s="77" t="s">
        <v>93</v>
      </c>
      <c r="AF228" s="37"/>
      <c r="AG228" s="36"/>
      <c r="AH228" s="36"/>
      <c r="AI228" s="36"/>
      <c r="AJ228" s="36"/>
      <c r="AK228" s="36"/>
      <c r="AL228" s="36"/>
      <c r="AM228" s="36"/>
      <c r="AN228" s="40"/>
      <c r="AO228" s="37"/>
    </row>
    <row r="229" spans="1:41" ht="13.5">
      <c r="A229" s="81">
        <v>235</v>
      </c>
      <c r="B229" s="36"/>
      <c r="C229" s="86"/>
      <c r="D229" s="37"/>
      <c r="E229" s="38"/>
      <c r="F229" s="38"/>
      <c r="G229" s="36"/>
      <c r="H229" s="36"/>
      <c r="I229" s="37"/>
      <c r="J229" s="37"/>
      <c r="K229" s="37"/>
      <c r="L229" s="36"/>
      <c r="M229" s="36"/>
      <c r="N229" s="37"/>
      <c r="O229" s="36"/>
      <c r="P229" s="39"/>
      <c r="Q229" s="37"/>
      <c r="R229" s="37"/>
      <c r="S229" s="78"/>
      <c r="T229" s="36"/>
      <c r="U229" s="36"/>
      <c r="V229" s="36"/>
      <c r="W229" s="76"/>
      <c r="X229" s="36"/>
      <c r="Y229" s="36"/>
      <c r="Z229" s="36"/>
      <c r="AA229" s="36"/>
      <c r="AB229" s="37"/>
      <c r="AC229" s="77" t="s">
        <v>113</v>
      </c>
      <c r="AD229" s="77"/>
      <c r="AE229" s="77" t="s">
        <v>93</v>
      </c>
      <c r="AF229" s="37"/>
      <c r="AG229" s="36"/>
      <c r="AH229" s="36"/>
      <c r="AI229" s="36"/>
      <c r="AJ229" s="36"/>
      <c r="AK229" s="36"/>
      <c r="AL229" s="36"/>
      <c r="AM229" s="36"/>
      <c r="AN229" s="40"/>
      <c r="AO229" s="37"/>
    </row>
    <row r="230" spans="1:41" ht="13.5">
      <c r="A230" s="81">
        <v>236</v>
      </c>
      <c r="B230" s="36"/>
      <c r="C230" s="86"/>
      <c r="D230" s="37"/>
      <c r="E230" s="38"/>
      <c r="F230" s="38"/>
      <c r="G230" s="36"/>
      <c r="H230" s="36"/>
      <c r="I230" s="37"/>
      <c r="J230" s="37"/>
      <c r="K230" s="37"/>
      <c r="L230" s="36"/>
      <c r="M230" s="36"/>
      <c r="N230" s="37"/>
      <c r="O230" s="36"/>
      <c r="P230" s="39"/>
      <c r="Q230" s="37"/>
      <c r="R230" s="37"/>
      <c r="S230" s="78"/>
      <c r="T230" s="36"/>
      <c r="U230" s="36"/>
      <c r="V230" s="36"/>
      <c r="W230" s="76"/>
      <c r="X230" s="36"/>
      <c r="Y230" s="36"/>
      <c r="Z230" s="36"/>
      <c r="AA230" s="36"/>
      <c r="AB230" s="37"/>
      <c r="AC230" s="37"/>
      <c r="AD230" s="37"/>
      <c r="AE230" s="37"/>
      <c r="AF230" s="37"/>
      <c r="AG230" s="36"/>
      <c r="AH230" s="36"/>
      <c r="AI230" s="36"/>
      <c r="AJ230" s="36"/>
      <c r="AK230" s="36"/>
      <c r="AL230" s="36"/>
      <c r="AM230" s="36"/>
      <c r="AN230" s="40"/>
      <c r="AO230" s="37"/>
    </row>
    <row r="231" spans="1:41" ht="13.5">
      <c r="A231" s="81">
        <v>237</v>
      </c>
      <c r="B231" s="36"/>
      <c r="C231" s="86"/>
      <c r="D231" s="37"/>
      <c r="E231" s="38"/>
      <c r="F231" s="38"/>
      <c r="G231" s="36"/>
      <c r="H231" s="36"/>
      <c r="I231" s="37"/>
      <c r="J231" s="37"/>
      <c r="K231" s="37"/>
      <c r="L231" s="36"/>
      <c r="M231" s="36"/>
      <c r="N231" s="37"/>
      <c r="O231" s="36"/>
      <c r="P231" s="39"/>
      <c r="Q231" s="37"/>
      <c r="R231" s="37"/>
      <c r="S231" s="78"/>
      <c r="T231" s="36"/>
      <c r="U231" s="36"/>
      <c r="V231" s="36"/>
      <c r="W231" s="76"/>
      <c r="X231" s="36"/>
      <c r="Y231" s="36"/>
      <c r="Z231" s="36"/>
      <c r="AA231" s="36"/>
      <c r="AB231" s="37"/>
      <c r="AC231" s="37"/>
      <c r="AD231" s="37"/>
      <c r="AE231" s="37"/>
      <c r="AF231" s="37"/>
      <c r="AG231" s="36"/>
      <c r="AH231" s="36"/>
      <c r="AI231" s="36"/>
      <c r="AJ231" s="36"/>
      <c r="AK231" s="36"/>
      <c r="AL231" s="36"/>
      <c r="AM231" s="36"/>
      <c r="AN231" s="40"/>
      <c r="AO231" s="37"/>
    </row>
    <row r="232" spans="1:41" ht="13.5">
      <c r="A232" s="81">
        <v>238</v>
      </c>
      <c r="B232" s="36"/>
      <c r="C232" s="86"/>
      <c r="D232" s="37"/>
      <c r="E232" s="38"/>
      <c r="F232" s="38"/>
      <c r="G232" s="36"/>
      <c r="H232" s="36"/>
      <c r="I232" s="37"/>
      <c r="J232" s="37"/>
      <c r="K232" s="37"/>
      <c r="L232" s="36"/>
      <c r="M232" s="36"/>
      <c r="N232" s="37"/>
      <c r="O232" s="36"/>
      <c r="P232" s="39"/>
      <c r="Q232" s="37"/>
      <c r="R232" s="37"/>
      <c r="S232" s="78"/>
      <c r="T232" s="36"/>
      <c r="U232" s="36"/>
      <c r="V232" s="36"/>
      <c r="W232" s="76"/>
      <c r="X232" s="36"/>
      <c r="Y232" s="36"/>
      <c r="Z232" s="36"/>
      <c r="AA232" s="36"/>
      <c r="AB232" s="37"/>
      <c r="AC232" s="37"/>
      <c r="AD232" s="37"/>
      <c r="AE232" s="37"/>
      <c r="AF232" s="37"/>
      <c r="AG232" s="36"/>
      <c r="AH232" s="36"/>
      <c r="AI232" s="36"/>
      <c r="AJ232" s="36"/>
      <c r="AK232" s="36"/>
      <c r="AL232" s="36"/>
      <c r="AM232" s="36"/>
      <c r="AN232" s="40"/>
      <c r="AO232" s="37"/>
    </row>
    <row r="233" spans="1:41" ht="13.5">
      <c r="A233" s="81">
        <v>239</v>
      </c>
      <c r="B233" s="36"/>
      <c r="C233" s="86"/>
      <c r="D233" s="37"/>
      <c r="E233" s="38"/>
      <c r="F233" s="38"/>
      <c r="G233" s="36"/>
      <c r="H233" s="36"/>
      <c r="I233" s="37"/>
      <c r="J233" s="37"/>
      <c r="K233" s="37"/>
      <c r="L233" s="36"/>
      <c r="M233" s="36"/>
      <c r="N233" s="37"/>
      <c r="O233" s="36"/>
      <c r="P233" s="39"/>
      <c r="Q233" s="37"/>
      <c r="R233" s="37"/>
      <c r="S233" s="78"/>
      <c r="T233" s="36"/>
      <c r="U233" s="36"/>
      <c r="V233" s="36"/>
      <c r="W233" s="76"/>
      <c r="X233" s="36"/>
      <c r="Y233" s="36"/>
      <c r="Z233" s="36"/>
      <c r="AA233" s="36"/>
      <c r="AB233" s="37"/>
      <c r="AC233" s="37"/>
      <c r="AD233" s="37"/>
      <c r="AE233" s="37"/>
      <c r="AF233" s="37"/>
      <c r="AG233" s="36"/>
      <c r="AH233" s="36"/>
      <c r="AI233" s="36"/>
      <c r="AJ233" s="36"/>
      <c r="AK233" s="36"/>
      <c r="AL233" s="36"/>
      <c r="AM233" s="36"/>
      <c r="AN233" s="40"/>
      <c r="AO233" s="37"/>
    </row>
    <row r="234" spans="1:41" ht="13.5">
      <c r="A234" s="81">
        <v>240</v>
      </c>
      <c r="B234" s="36"/>
      <c r="C234" s="86"/>
      <c r="D234" s="37"/>
      <c r="E234" s="38"/>
      <c r="F234" s="38"/>
      <c r="G234" s="36"/>
      <c r="H234" s="36"/>
      <c r="I234" s="37"/>
      <c r="J234" s="37"/>
      <c r="K234" s="37"/>
      <c r="L234" s="36"/>
      <c r="M234" s="36"/>
      <c r="N234" s="37"/>
      <c r="O234" s="36"/>
      <c r="P234" s="39"/>
      <c r="Q234" s="37"/>
      <c r="R234" s="37"/>
      <c r="S234" s="78"/>
      <c r="T234" s="36"/>
      <c r="U234" s="36"/>
      <c r="V234" s="36"/>
      <c r="W234" s="76"/>
      <c r="X234" s="36"/>
      <c r="Y234" s="36"/>
      <c r="Z234" s="36"/>
      <c r="AA234" s="36"/>
      <c r="AB234" s="37"/>
      <c r="AC234" s="37"/>
      <c r="AD234" s="37"/>
      <c r="AE234" s="37"/>
      <c r="AF234" s="37"/>
      <c r="AG234" s="36"/>
      <c r="AH234" s="36"/>
      <c r="AI234" s="36"/>
      <c r="AJ234" s="36"/>
      <c r="AK234" s="36"/>
      <c r="AL234" s="36"/>
      <c r="AM234" s="36"/>
      <c r="AN234" s="40"/>
      <c r="AO234" s="37"/>
    </row>
    <row r="235" spans="1:41" ht="13.5">
      <c r="A235" s="81">
        <v>241</v>
      </c>
      <c r="B235" s="36"/>
      <c r="C235" s="86"/>
      <c r="D235" s="37"/>
      <c r="E235" s="38"/>
      <c r="F235" s="38"/>
      <c r="G235" s="36"/>
      <c r="H235" s="36"/>
      <c r="I235" s="37"/>
      <c r="J235" s="37"/>
      <c r="K235" s="37"/>
      <c r="L235" s="36"/>
      <c r="M235" s="36"/>
      <c r="N235" s="37"/>
      <c r="O235" s="36"/>
      <c r="P235" s="39"/>
      <c r="Q235" s="37"/>
      <c r="R235" s="37"/>
      <c r="S235" s="78"/>
      <c r="T235" s="36"/>
      <c r="U235" s="36"/>
      <c r="V235" s="36"/>
      <c r="W235" s="76"/>
      <c r="X235" s="36"/>
      <c r="Y235" s="36"/>
      <c r="Z235" s="36"/>
      <c r="AA235" s="36"/>
      <c r="AB235" s="37"/>
      <c r="AC235" s="37"/>
      <c r="AD235" s="37"/>
      <c r="AE235" s="37"/>
      <c r="AF235" s="37"/>
      <c r="AG235" s="36"/>
      <c r="AH235" s="36"/>
      <c r="AI235" s="36"/>
      <c r="AJ235" s="36"/>
      <c r="AK235" s="36"/>
      <c r="AL235" s="36"/>
      <c r="AM235" s="36"/>
      <c r="AN235" s="40"/>
      <c r="AO235" s="37"/>
    </row>
    <row r="236" spans="1:41" ht="13.5">
      <c r="A236" s="81">
        <v>242</v>
      </c>
      <c r="B236" s="36"/>
      <c r="C236" s="86"/>
      <c r="D236" s="37"/>
      <c r="E236" s="38"/>
      <c r="F236" s="38"/>
      <c r="G236" s="36"/>
      <c r="H236" s="36"/>
      <c r="I236" s="37"/>
      <c r="J236" s="37"/>
      <c r="K236" s="37"/>
      <c r="L236" s="36"/>
      <c r="M236" s="36"/>
      <c r="N236" s="37"/>
      <c r="O236" s="36"/>
      <c r="P236" s="39"/>
      <c r="Q236" s="37"/>
      <c r="R236" s="37"/>
      <c r="S236" s="78"/>
      <c r="T236" s="36"/>
      <c r="U236" s="36"/>
      <c r="V236" s="36"/>
      <c r="W236" s="76"/>
      <c r="X236" s="36"/>
      <c r="Y236" s="36"/>
      <c r="Z236" s="36"/>
      <c r="AA236" s="36"/>
      <c r="AB236" s="37"/>
      <c r="AC236" s="37"/>
      <c r="AD236" s="37"/>
      <c r="AE236" s="37"/>
      <c r="AF236" s="37"/>
      <c r="AG236" s="36"/>
      <c r="AH236" s="36"/>
      <c r="AI236" s="36"/>
      <c r="AJ236" s="36"/>
      <c r="AK236" s="36"/>
      <c r="AL236" s="36"/>
      <c r="AM236" s="36"/>
      <c r="AN236" s="40"/>
      <c r="AO236" s="37"/>
    </row>
    <row r="237" spans="1:41" ht="13.5">
      <c r="A237" s="81">
        <v>243</v>
      </c>
      <c r="B237" s="36"/>
      <c r="C237" s="86"/>
      <c r="D237" s="37"/>
      <c r="E237" s="38"/>
      <c r="F237" s="38"/>
      <c r="G237" s="36"/>
      <c r="H237" s="36"/>
      <c r="I237" s="37"/>
      <c r="J237" s="37"/>
      <c r="K237" s="37"/>
      <c r="L237" s="36"/>
      <c r="M237" s="36"/>
      <c r="N237" s="37"/>
      <c r="O237" s="36"/>
      <c r="P237" s="39"/>
      <c r="Q237" s="37"/>
      <c r="R237" s="37"/>
      <c r="S237" s="78"/>
      <c r="T237" s="36"/>
      <c r="U237" s="36"/>
      <c r="V237" s="36"/>
      <c r="W237" s="76"/>
      <c r="X237" s="36"/>
      <c r="Y237" s="36"/>
      <c r="Z237" s="36"/>
      <c r="AA237" s="36"/>
      <c r="AB237" s="37"/>
      <c r="AC237" s="37"/>
      <c r="AD237" s="37"/>
      <c r="AE237" s="37"/>
      <c r="AF237" s="37"/>
      <c r="AG237" s="36"/>
      <c r="AH237" s="36"/>
      <c r="AI237" s="36"/>
      <c r="AJ237" s="36"/>
      <c r="AK237" s="36"/>
      <c r="AL237" s="36"/>
      <c r="AM237" s="36"/>
      <c r="AN237" s="40"/>
      <c r="AO237" s="37"/>
    </row>
    <row r="238" spans="1:41" ht="13.5">
      <c r="A238" s="81">
        <v>244</v>
      </c>
      <c r="B238" s="36"/>
      <c r="C238" s="86"/>
      <c r="D238" s="37"/>
      <c r="E238" s="38"/>
      <c r="F238" s="38"/>
      <c r="G238" s="36"/>
      <c r="H238" s="36"/>
      <c r="I238" s="37"/>
      <c r="J238" s="37"/>
      <c r="K238" s="37"/>
      <c r="L238" s="36"/>
      <c r="M238" s="36"/>
      <c r="N238" s="37"/>
      <c r="O238" s="36"/>
      <c r="P238" s="39"/>
      <c r="Q238" s="37"/>
      <c r="R238" s="37"/>
      <c r="S238" s="78"/>
      <c r="T238" s="36"/>
      <c r="U238" s="36"/>
      <c r="V238" s="36"/>
      <c r="W238" s="76"/>
      <c r="X238" s="36"/>
      <c r="Y238" s="36"/>
      <c r="Z238" s="36"/>
      <c r="AA238" s="36"/>
      <c r="AB238" s="37"/>
      <c r="AC238" s="37"/>
      <c r="AD238" s="37"/>
      <c r="AE238" s="37"/>
      <c r="AF238" s="37"/>
      <c r="AG238" s="36"/>
      <c r="AH238" s="36"/>
      <c r="AI238" s="36"/>
      <c r="AJ238" s="36"/>
      <c r="AK238" s="36"/>
      <c r="AL238" s="36"/>
      <c r="AM238" s="36"/>
      <c r="AN238" s="40"/>
      <c r="AO238" s="37"/>
    </row>
    <row r="239" spans="1:41" ht="13.5">
      <c r="A239" s="81">
        <v>245</v>
      </c>
      <c r="B239" s="36"/>
      <c r="C239" s="86"/>
      <c r="D239" s="37"/>
      <c r="E239" s="38"/>
      <c r="F239" s="38"/>
      <c r="G239" s="36"/>
      <c r="H239" s="36"/>
      <c r="I239" s="37"/>
      <c r="J239" s="37"/>
      <c r="K239" s="37"/>
      <c r="L239" s="36"/>
      <c r="M239" s="36"/>
      <c r="N239" s="37"/>
      <c r="O239" s="36"/>
      <c r="P239" s="39"/>
      <c r="Q239" s="37"/>
      <c r="R239" s="37"/>
      <c r="S239" s="78"/>
      <c r="T239" s="36"/>
      <c r="U239" s="36"/>
      <c r="V239" s="36"/>
      <c r="W239" s="76"/>
      <c r="X239" s="36"/>
      <c r="Y239" s="36"/>
      <c r="Z239" s="36"/>
      <c r="AA239" s="36"/>
      <c r="AB239" s="37"/>
      <c r="AC239" s="37"/>
      <c r="AD239" s="37"/>
      <c r="AE239" s="37"/>
      <c r="AF239" s="37"/>
      <c r="AG239" s="36"/>
      <c r="AH239" s="36"/>
      <c r="AI239" s="36"/>
      <c r="AJ239" s="36"/>
      <c r="AK239" s="36"/>
      <c r="AL239" s="36"/>
      <c r="AM239" s="36"/>
      <c r="AN239" s="40"/>
      <c r="AO239" s="37"/>
    </row>
    <row r="240" spans="1:41" ht="13.5">
      <c r="A240" s="81">
        <v>246</v>
      </c>
      <c r="B240" s="36"/>
      <c r="C240" s="36"/>
      <c r="D240" s="37"/>
      <c r="E240" s="38"/>
      <c r="F240" s="38"/>
      <c r="G240" s="36"/>
      <c r="H240" s="36"/>
      <c r="I240" s="37"/>
      <c r="J240" s="37"/>
      <c r="K240" s="37"/>
      <c r="L240" s="36"/>
      <c r="M240" s="36"/>
      <c r="N240" s="37"/>
      <c r="O240" s="36"/>
      <c r="P240" s="39"/>
      <c r="Q240" s="37"/>
      <c r="R240" s="37"/>
      <c r="S240" s="78"/>
      <c r="T240" s="36"/>
      <c r="U240" s="36"/>
      <c r="V240" s="36"/>
      <c r="W240" s="76"/>
      <c r="X240" s="36"/>
      <c r="Y240" s="36"/>
      <c r="Z240" s="36"/>
      <c r="AA240" s="36"/>
      <c r="AB240" s="37"/>
      <c r="AC240" s="37"/>
      <c r="AD240" s="37"/>
      <c r="AE240" s="37"/>
      <c r="AF240" s="37"/>
      <c r="AG240" s="36"/>
      <c r="AH240" s="36"/>
      <c r="AI240" s="36"/>
      <c r="AJ240" s="36"/>
      <c r="AK240" s="36"/>
      <c r="AL240" s="36"/>
      <c r="AM240" s="36"/>
      <c r="AN240" s="40"/>
      <c r="AO240" s="37"/>
    </row>
    <row r="241" spans="1:41" ht="13.5">
      <c r="A241" s="81">
        <v>247</v>
      </c>
      <c r="B241" s="36"/>
      <c r="C241" s="36"/>
      <c r="D241" s="37"/>
      <c r="E241" s="38"/>
      <c r="F241" s="38"/>
      <c r="G241" s="36"/>
      <c r="H241" s="36"/>
      <c r="I241" s="37"/>
      <c r="J241" s="37"/>
      <c r="K241" s="37"/>
      <c r="L241" s="36"/>
      <c r="M241" s="36"/>
      <c r="N241" s="37"/>
      <c r="O241" s="36"/>
      <c r="P241" s="39"/>
      <c r="Q241" s="37"/>
      <c r="R241" s="37"/>
      <c r="S241" s="78"/>
      <c r="T241" s="36"/>
      <c r="U241" s="36"/>
      <c r="V241" s="36"/>
      <c r="W241" s="76"/>
      <c r="X241" s="36"/>
      <c r="Y241" s="36"/>
      <c r="Z241" s="36"/>
      <c r="AA241" s="36"/>
      <c r="AB241" s="37"/>
      <c r="AC241" s="37"/>
      <c r="AD241" s="37"/>
      <c r="AE241" s="37"/>
      <c r="AF241" s="37"/>
      <c r="AG241" s="36"/>
      <c r="AH241" s="36"/>
      <c r="AI241" s="36"/>
      <c r="AJ241" s="36"/>
      <c r="AK241" s="36"/>
      <c r="AL241" s="36"/>
      <c r="AM241" s="36"/>
      <c r="AN241" s="40"/>
      <c r="AO241" s="37"/>
    </row>
    <row r="242" spans="1:41" ht="13.5">
      <c r="A242" s="81">
        <v>248</v>
      </c>
      <c r="B242" s="36"/>
      <c r="C242" s="36"/>
      <c r="D242" s="37"/>
      <c r="E242" s="38"/>
      <c r="F242" s="38"/>
      <c r="G242" s="36"/>
      <c r="H242" s="36"/>
      <c r="I242" s="37"/>
      <c r="J242" s="37"/>
      <c r="K242" s="37"/>
      <c r="L242" s="36"/>
      <c r="M242" s="36"/>
      <c r="N242" s="37"/>
      <c r="O242" s="36"/>
      <c r="P242" s="39"/>
      <c r="Q242" s="37"/>
      <c r="R242" s="37"/>
      <c r="S242" s="78"/>
      <c r="T242" s="36"/>
      <c r="U242" s="36"/>
      <c r="V242" s="36"/>
      <c r="W242" s="76"/>
      <c r="X242" s="36"/>
      <c r="Y242" s="36"/>
      <c r="Z242" s="36"/>
      <c r="AA242" s="36"/>
      <c r="AB242" s="37"/>
      <c r="AC242" s="37"/>
      <c r="AD242" s="37"/>
      <c r="AE242" s="37"/>
      <c r="AF242" s="37"/>
      <c r="AG242" s="36"/>
      <c r="AH242" s="36"/>
      <c r="AI242" s="36"/>
      <c r="AJ242" s="36"/>
      <c r="AK242" s="36"/>
      <c r="AL242" s="36"/>
      <c r="AM242" s="36"/>
      <c r="AN242" s="40"/>
      <c r="AO242" s="37"/>
    </row>
    <row r="243" spans="1:41" ht="13.5">
      <c r="A243" s="81">
        <v>249</v>
      </c>
      <c r="B243" s="36"/>
      <c r="C243" s="36"/>
      <c r="D243" s="37"/>
      <c r="E243" s="38"/>
      <c r="F243" s="38"/>
      <c r="G243" s="36"/>
      <c r="H243" s="36"/>
      <c r="I243" s="37"/>
      <c r="J243" s="37"/>
      <c r="K243" s="37"/>
      <c r="L243" s="36"/>
      <c r="M243" s="36"/>
      <c r="N243" s="37"/>
      <c r="O243" s="36"/>
      <c r="P243" s="39"/>
      <c r="Q243" s="37"/>
      <c r="R243" s="37"/>
      <c r="S243" s="78"/>
      <c r="T243" s="36"/>
      <c r="U243" s="36"/>
      <c r="V243" s="36"/>
      <c r="W243" s="76"/>
      <c r="X243" s="36"/>
      <c r="Y243" s="36"/>
      <c r="Z243" s="36"/>
      <c r="AA243" s="36"/>
      <c r="AB243" s="37"/>
      <c r="AC243" s="37"/>
      <c r="AD243" s="37"/>
      <c r="AE243" s="37"/>
      <c r="AF243" s="37"/>
      <c r="AG243" s="36"/>
      <c r="AH243" s="36"/>
      <c r="AI243" s="36"/>
      <c r="AJ243" s="36"/>
      <c r="AK243" s="36"/>
      <c r="AL243" s="36"/>
      <c r="AM243" s="36"/>
      <c r="AN243" s="40"/>
      <c r="AO243" s="37"/>
    </row>
    <row r="244" spans="1:41" ht="13.5">
      <c r="A244" s="81">
        <v>250</v>
      </c>
      <c r="B244" s="36"/>
      <c r="C244" s="36"/>
      <c r="D244" s="37"/>
      <c r="E244" s="38"/>
      <c r="F244" s="38"/>
      <c r="G244" s="36"/>
      <c r="H244" s="36"/>
      <c r="I244" s="37"/>
      <c r="J244" s="37"/>
      <c r="K244" s="37"/>
      <c r="L244" s="36"/>
      <c r="M244" s="36"/>
      <c r="N244" s="37"/>
      <c r="O244" s="36"/>
      <c r="P244" s="39"/>
      <c r="Q244" s="37"/>
      <c r="R244" s="37"/>
      <c r="S244" s="78"/>
      <c r="T244" s="36"/>
      <c r="U244" s="36"/>
      <c r="V244" s="36"/>
      <c r="W244" s="76"/>
      <c r="X244" s="36"/>
      <c r="Y244" s="36"/>
      <c r="Z244" s="36"/>
      <c r="AA244" s="36"/>
      <c r="AB244" s="37"/>
      <c r="AC244" s="37"/>
      <c r="AD244" s="37"/>
      <c r="AE244" s="37"/>
      <c r="AF244" s="37"/>
      <c r="AG244" s="36"/>
      <c r="AH244" s="36"/>
      <c r="AI244" s="36"/>
      <c r="AJ244" s="36"/>
      <c r="AK244" s="36"/>
      <c r="AL244" s="36"/>
      <c r="AM244" s="36"/>
      <c r="AN244" s="40"/>
      <c r="AO244" s="37"/>
    </row>
    <row r="245" spans="1:41" ht="13.5">
      <c r="A245" s="81">
        <v>251</v>
      </c>
      <c r="B245" s="36"/>
      <c r="C245" s="36"/>
      <c r="D245" s="37"/>
      <c r="E245" s="38"/>
      <c r="F245" s="38"/>
      <c r="G245" s="36"/>
      <c r="H245" s="36"/>
      <c r="I245" s="37"/>
      <c r="J245" s="37"/>
      <c r="K245" s="37"/>
      <c r="L245" s="36"/>
      <c r="M245" s="36"/>
      <c r="N245" s="37"/>
      <c r="O245" s="36"/>
      <c r="P245" s="39"/>
      <c r="Q245" s="37"/>
      <c r="R245" s="37"/>
      <c r="S245" s="78"/>
      <c r="T245" s="36"/>
      <c r="U245" s="36"/>
      <c r="V245" s="36"/>
      <c r="W245" s="76"/>
      <c r="X245" s="36"/>
      <c r="Y245" s="36"/>
      <c r="Z245" s="36"/>
      <c r="AA245" s="36"/>
      <c r="AB245" s="37"/>
      <c r="AC245" s="37"/>
      <c r="AD245" s="37"/>
      <c r="AE245" s="37"/>
      <c r="AF245" s="37"/>
      <c r="AG245" s="36"/>
      <c r="AH245" s="36"/>
      <c r="AI245" s="36"/>
      <c r="AJ245" s="36"/>
      <c r="AK245" s="36"/>
      <c r="AL245" s="36"/>
      <c r="AM245" s="36"/>
      <c r="AN245" s="40"/>
      <c r="AO245" s="37"/>
    </row>
    <row r="246" spans="1:41" ht="13.5">
      <c r="A246" s="81">
        <v>252</v>
      </c>
      <c r="B246" s="36"/>
      <c r="C246" s="36"/>
      <c r="D246" s="37"/>
      <c r="E246" s="38"/>
      <c r="F246" s="38"/>
      <c r="G246" s="36"/>
      <c r="H246" s="36"/>
      <c r="I246" s="37"/>
      <c r="J246" s="37"/>
      <c r="K246" s="37"/>
      <c r="L246" s="36"/>
      <c r="M246" s="36"/>
      <c r="N246" s="37"/>
      <c r="O246" s="36"/>
      <c r="P246" s="39"/>
      <c r="Q246" s="37"/>
      <c r="R246" s="37"/>
      <c r="S246" s="78"/>
      <c r="T246" s="36"/>
      <c r="U246" s="36"/>
      <c r="V246" s="36"/>
      <c r="W246" s="76"/>
      <c r="X246" s="36"/>
      <c r="Y246" s="36"/>
      <c r="Z246" s="36"/>
      <c r="AA246" s="36"/>
      <c r="AB246" s="37"/>
      <c r="AC246" s="37"/>
      <c r="AD246" s="37"/>
      <c r="AE246" s="37"/>
      <c r="AF246" s="37"/>
      <c r="AG246" s="36"/>
      <c r="AH246" s="36"/>
      <c r="AI246" s="36"/>
      <c r="AJ246" s="36"/>
      <c r="AK246" s="36"/>
      <c r="AL246" s="36"/>
      <c r="AM246" s="36"/>
      <c r="AN246" s="40"/>
      <c r="AO246" s="37"/>
    </row>
    <row r="247" spans="1:41" ht="13.5">
      <c r="A247" s="81">
        <v>253</v>
      </c>
      <c r="B247" s="36"/>
      <c r="C247" s="36"/>
      <c r="D247" s="37"/>
      <c r="E247" s="38"/>
      <c r="F247" s="38"/>
      <c r="G247" s="36"/>
      <c r="H247" s="36"/>
      <c r="I247" s="37"/>
      <c r="J247" s="37"/>
      <c r="K247" s="37"/>
      <c r="L247" s="36"/>
      <c r="M247" s="36"/>
      <c r="N247" s="37"/>
      <c r="O247" s="36"/>
      <c r="P247" s="39"/>
      <c r="Q247" s="37"/>
      <c r="R247" s="37"/>
      <c r="S247" s="78"/>
      <c r="T247" s="36"/>
      <c r="U247" s="36"/>
      <c r="V247" s="36"/>
      <c r="W247" s="76"/>
      <c r="X247" s="36"/>
      <c r="Y247" s="36"/>
      <c r="Z247" s="36"/>
      <c r="AA247" s="36"/>
      <c r="AB247" s="37"/>
      <c r="AC247" s="37"/>
      <c r="AD247" s="37"/>
      <c r="AE247" s="37"/>
      <c r="AF247" s="37"/>
      <c r="AG247" s="36"/>
      <c r="AH247" s="36"/>
      <c r="AI247" s="36"/>
      <c r="AJ247" s="36"/>
      <c r="AK247" s="36"/>
      <c r="AL247" s="36"/>
      <c r="AM247" s="36"/>
      <c r="AN247" s="40"/>
      <c r="AO247" s="37"/>
    </row>
    <row r="248" spans="1:41" ht="13.5">
      <c r="A248" s="81">
        <v>254</v>
      </c>
      <c r="B248" s="36"/>
      <c r="C248" s="36"/>
      <c r="D248" s="37"/>
      <c r="E248" s="38"/>
      <c r="F248" s="38"/>
      <c r="G248" s="36"/>
      <c r="H248" s="36"/>
      <c r="I248" s="37"/>
      <c r="J248" s="37"/>
      <c r="K248" s="37"/>
      <c r="L248" s="36"/>
      <c r="M248" s="36"/>
      <c r="N248" s="37"/>
      <c r="O248" s="36"/>
      <c r="P248" s="39"/>
      <c r="Q248" s="37"/>
      <c r="R248" s="37"/>
      <c r="S248" s="78"/>
      <c r="T248" s="36"/>
      <c r="U248" s="36"/>
      <c r="V248" s="36"/>
      <c r="W248" s="76"/>
      <c r="X248" s="36"/>
      <c r="Y248" s="36"/>
      <c r="Z248" s="36"/>
      <c r="AA248" s="36"/>
      <c r="AB248" s="37"/>
      <c r="AC248" s="37"/>
      <c r="AD248" s="37"/>
      <c r="AE248" s="37"/>
      <c r="AF248" s="37"/>
      <c r="AG248" s="36"/>
      <c r="AH248" s="36"/>
      <c r="AI248" s="36"/>
      <c r="AJ248" s="36"/>
      <c r="AK248" s="36"/>
      <c r="AL248" s="36"/>
      <c r="AM248" s="36"/>
      <c r="AN248" s="40"/>
      <c r="AO248" s="37"/>
    </row>
    <row r="249" spans="1:41" ht="13.5">
      <c r="A249" s="81">
        <v>255</v>
      </c>
      <c r="B249" s="36"/>
      <c r="C249" s="36"/>
      <c r="D249" s="37"/>
      <c r="E249" s="38"/>
      <c r="F249" s="38"/>
      <c r="G249" s="36"/>
      <c r="H249" s="36"/>
      <c r="I249" s="37"/>
      <c r="J249" s="37"/>
      <c r="K249" s="37"/>
      <c r="L249" s="36"/>
      <c r="M249" s="36"/>
      <c r="N249" s="37"/>
      <c r="O249" s="36"/>
      <c r="P249" s="39"/>
      <c r="Q249" s="37"/>
      <c r="R249" s="37"/>
      <c r="S249" s="78"/>
      <c r="T249" s="36"/>
      <c r="U249" s="36"/>
      <c r="V249" s="36"/>
      <c r="W249" s="76"/>
      <c r="X249" s="36"/>
      <c r="Y249" s="36"/>
      <c r="Z249" s="36"/>
      <c r="AA249" s="36"/>
      <c r="AB249" s="37"/>
      <c r="AC249" s="37"/>
      <c r="AD249" s="37"/>
      <c r="AE249" s="37"/>
      <c r="AF249" s="37"/>
      <c r="AG249" s="36"/>
      <c r="AH249" s="36"/>
      <c r="AI249" s="36"/>
      <c r="AJ249" s="36"/>
      <c r="AK249" s="36"/>
      <c r="AL249" s="36"/>
      <c r="AM249" s="36"/>
      <c r="AN249" s="40"/>
      <c r="AO249" s="37"/>
    </row>
    <row r="250" spans="1:41" ht="13.5">
      <c r="A250" s="81">
        <v>256</v>
      </c>
      <c r="B250" s="36"/>
      <c r="C250" s="36"/>
      <c r="D250" s="37"/>
      <c r="E250" s="38"/>
      <c r="F250" s="38"/>
      <c r="G250" s="36"/>
      <c r="H250" s="36"/>
      <c r="I250" s="37"/>
      <c r="J250" s="37"/>
      <c r="K250" s="37"/>
      <c r="L250" s="36"/>
      <c r="M250" s="36"/>
      <c r="N250" s="37"/>
      <c r="O250" s="36"/>
      <c r="P250" s="39"/>
      <c r="Q250" s="37"/>
      <c r="R250" s="37"/>
      <c r="S250" s="78"/>
      <c r="T250" s="36"/>
      <c r="U250" s="36"/>
      <c r="V250" s="36"/>
      <c r="W250" s="76"/>
      <c r="X250" s="36"/>
      <c r="Y250" s="36"/>
      <c r="Z250" s="36"/>
      <c r="AA250" s="36"/>
      <c r="AB250" s="37"/>
      <c r="AC250" s="37"/>
      <c r="AD250" s="37"/>
      <c r="AE250" s="37"/>
      <c r="AF250" s="37"/>
      <c r="AG250" s="36"/>
      <c r="AH250" s="36"/>
      <c r="AI250" s="36"/>
      <c r="AJ250" s="36"/>
      <c r="AK250" s="36"/>
      <c r="AL250" s="36"/>
      <c r="AM250" s="36"/>
      <c r="AN250" s="40"/>
      <c r="AO250" s="37"/>
    </row>
    <row r="251" spans="1:41" ht="13.5">
      <c r="A251" s="81">
        <v>257</v>
      </c>
      <c r="B251" s="36"/>
      <c r="C251" s="36"/>
      <c r="D251" s="37"/>
      <c r="E251" s="38"/>
      <c r="F251" s="38"/>
      <c r="G251" s="36"/>
      <c r="H251" s="36"/>
      <c r="I251" s="37"/>
      <c r="J251" s="37"/>
      <c r="K251" s="37"/>
      <c r="L251" s="36"/>
      <c r="M251" s="36"/>
      <c r="N251" s="37"/>
      <c r="O251" s="36"/>
      <c r="P251" s="39"/>
      <c r="Q251" s="37"/>
      <c r="R251" s="37"/>
      <c r="S251" s="78"/>
      <c r="T251" s="36"/>
      <c r="U251" s="36"/>
      <c r="V251" s="36"/>
      <c r="W251" s="76"/>
      <c r="X251" s="36"/>
      <c r="Y251" s="36"/>
      <c r="Z251" s="36"/>
      <c r="AA251" s="36"/>
      <c r="AB251" s="37"/>
      <c r="AC251" s="37"/>
      <c r="AD251" s="37"/>
      <c r="AE251" s="37"/>
      <c r="AF251" s="37"/>
      <c r="AG251" s="36"/>
      <c r="AH251" s="36"/>
      <c r="AI251" s="36"/>
      <c r="AJ251" s="36"/>
      <c r="AK251" s="36"/>
      <c r="AL251" s="36"/>
      <c r="AM251" s="36"/>
      <c r="AN251" s="40"/>
      <c r="AO251" s="37"/>
    </row>
    <row r="252" spans="1:41" ht="13.5">
      <c r="A252" s="81">
        <v>258</v>
      </c>
      <c r="B252" s="36"/>
      <c r="C252" s="36"/>
      <c r="D252" s="37"/>
      <c r="E252" s="38"/>
      <c r="F252" s="38"/>
      <c r="G252" s="36"/>
      <c r="H252" s="36"/>
      <c r="I252" s="37"/>
      <c r="J252" s="37"/>
      <c r="K252" s="37"/>
      <c r="L252" s="36"/>
      <c r="M252" s="36"/>
      <c r="N252" s="37"/>
      <c r="O252" s="36"/>
      <c r="P252" s="39"/>
      <c r="Q252" s="37"/>
      <c r="R252" s="37"/>
      <c r="S252" s="78"/>
      <c r="T252" s="36"/>
      <c r="U252" s="36"/>
      <c r="V252" s="36"/>
      <c r="W252" s="76"/>
      <c r="X252" s="36"/>
      <c r="Y252" s="36"/>
      <c r="Z252" s="36"/>
      <c r="AA252" s="36"/>
      <c r="AB252" s="37"/>
      <c r="AC252" s="37"/>
      <c r="AD252" s="37"/>
      <c r="AE252" s="37"/>
      <c r="AF252" s="37"/>
      <c r="AG252" s="36"/>
      <c r="AH252" s="36"/>
      <c r="AI252" s="36"/>
      <c r="AJ252" s="36"/>
      <c r="AK252" s="36"/>
      <c r="AL252" s="36"/>
      <c r="AM252" s="36"/>
      <c r="AN252" s="40"/>
      <c r="AO252" s="37"/>
    </row>
    <row r="253" spans="1:41" ht="13.5">
      <c r="A253" s="81">
        <v>259</v>
      </c>
      <c r="B253" s="36"/>
      <c r="C253" s="36"/>
      <c r="D253" s="37"/>
      <c r="E253" s="38"/>
      <c r="F253" s="38"/>
      <c r="G253" s="36"/>
      <c r="H253" s="36"/>
      <c r="I253" s="37"/>
      <c r="J253" s="37"/>
      <c r="K253" s="37"/>
      <c r="L253" s="36"/>
      <c r="M253" s="36"/>
      <c r="N253" s="37"/>
      <c r="O253" s="36"/>
      <c r="P253" s="39"/>
      <c r="Q253" s="37"/>
      <c r="R253" s="37"/>
      <c r="S253" s="78"/>
      <c r="T253" s="36"/>
      <c r="U253" s="36"/>
      <c r="V253" s="36"/>
      <c r="W253" s="76"/>
      <c r="X253" s="36"/>
      <c r="Y253" s="36"/>
      <c r="Z253" s="36"/>
      <c r="AA253" s="36"/>
      <c r="AB253" s="37"/>
      <c r="AC253" s="37"/>
      <c r="AD253" s="37"/>
      <c r="AE253" s="37"/>
      <c r="AF253" s="37"/>
      <c r="AG253" s="36"/>
      <c r="AH253" s="36"/>
      <c r="AI253" s="36"/>
      <c r="AJ253" s="36"/>
      <c r="AK253" s="36"/>
      <c r="AL253" s="36"/>
      <c r="AM253" s="36"/>
      <c r="AN253" s="40"/>
      <c r="AO253" s="37"/>
    </row>
    <row r="254" spans="1:41" ht="13.5">
      <c r="A254" s="81">
        <v>260</v>
      </c>
      <c r="B254" s="36"/>
      <c r="C254" s="36"/>
      <c r="D254" s="37"/>
      <c r="E254" s="38"/>
      <c r="F254" s="38"/>
      <c r="G254" s="36"/>
      <c r="H254" s="36"/>
      <c r="I254" s="37"/>
      <c r="J254" s="37"/>
      <c r="K254" s="37"/>
      <c r="L254" s="36"/>
      <c r="M254" s="36"/>
      <c r="N254" s="37"/>
      <c r="O254" s="36"/>
      <c r="P254" s="39"/>
      <c r="Q254" s="37"/>
      <c r="R254" s="37"/>
      <c r="S254" s="78"/>
      <c r="T254" s="36"/>
      <c r="U254" s="36"/>
      <c r="V254" s="36"/>
      <c r="W254" s="76"/>
      <c r="X254" s="36"/>
      <c r="Y254" s="36"/>
      <c r="Z254" s="36"/>
      <c r="AA254" s="36"/>
      <c r="AB254" s="37"/>
      <c r="AC254" s="37"/>
      <c r="AD254" s="37"/>
      <c r="AE254" s="37"/>
      <c r="AF254" s="37"/>
      <c r="AG254" s="36"/>
      <c r="AH254" s="36"/>
      <c r="AI254" s="36"/>
      <c r="AJ254" s="36"/>
      <c r="AK254" s="36"/>
      <c r="AL254" s="36"/>
      <c r="AM254" s="36"/>
      <c r="AN254" s="40"/>
      <c r="AO254" s="37"/>
    </row>
    <row r="255" spans="1:41" ht="13.5">
      <c r="A255" s="81">
        <v>261</v>
      </c>
      <c r="B255" s="36"/>
      <c r="C255" s="36"/>
      <c r="D255" s="37"/>
      <c r="E255" s="38"/>
      <c r="F255" s="38"/>
      <c r="G255" s="36"/>
      <c r="H255" s="36"/>
      <c r="I255" s="37"/>
      <c r="J255" s="37"/>
      <c r="K255" s="37"/>
      <c r="L255" s="36"/>
      <c r="M255" s="36"/>
      <c r="N255" s="37"/>
      <c r="O255" s="36"/>
      <c r="P255" s="39"/>
      <c r="Q255" s="37"/>
      <c r="R255" s="37"/>
      <c r="S255" s="78"/>
      <c r="T255" s="36"/>
      <c r="U255" s="36"/>
      <c r="V255" s="36"/>
      <c r="W255" s="76"/>
      <c r="X255" s="36"/>
      <c r="Y255" s="36"/>
      <c r="Z255" s="36"/>
      <c r="AA255" s="36"/>
      <c r="AB255" s="37"/>
      <c r="AC255" s="37"/>
      <c r="AD255" s="37"/>
      <c r="AE255" s="37"/>
      <c r="AF255" s="37"/>
      <c r="AG255" s="36"/>
      <c r="AH255" s="36"/>
      <c r="AI255" s="36"/>
      <c r="AJ255" s="36"/>
      <c r="AK255" s="36"/>
      <c r="AL255" s="36"/>
      <c r="AM255" s="36"/>
      <c r="AN255" s="40"/>
      <c r="AO255" s="37"/>
    </row>
    <row r="256" spans="1:41" ht="13.5">
      <c r="A256" s="81">
        <v>262</v>
      </c>
      <c r="B256" s="36"/>
      <c r="C256" s="36"/>
      <c r="D256" s="37"/>
      <c r="E256" s="38"/>
      <c r="F256" s="38"/>
      <c r="G256" s="36"/>
      <c r="H256" s="36"/>
      <c r="I256" s="37"/>
      <c r="J256" s="37"/>
      <c r="K256" s="37"/>
      <c r="L256" s="36"/>
      <c r="M256" s="36"/>
      <c r="N256" s="37"/>
      <c r="O256" s="36"/>
      <c r="P256" s="39"/>
      <c r="Q256" s="37"/>
      <c r="R256" s="37"/>
      <c r="S256" s="78"/>
      <c r="T256" s="36"/>
      <c r="U256" s="36"/>
      <c r="V256" s="36"/>
      <c r="W256" s="76"/>
      <c r="X256" s="36"/>
      <c r="Y256" s="36"/>
      <c r="Z256" s="36"/>
      <c r="AA256" s="36"/>
      <c r="AB256" s="37"/>
      <c r="AC256" s="37"/>
      <c r="AD256" s="37"/>
      <c r="AE256" s="37"/>
      <c r="AF256" s="37"/>
      <c r="AG256" s="36"/>
      <c r="AH256" s="36"/>
      <c r="AI256" s="36"/>
      <c r="AJ256" s="36"/>
      <c r="AK256" s="36"/>
      <c r="AL256" s="36"/>
      <c r="AM256" s="36"/>
      <c r="AN256" s="40"/>
      <c r="AO256" s="37"/>
    </row>
    <row r="257" spans="1:41" ht="13.5">
      <c r="A257" s="81">
        <v>263</v>
      </c>
      <c r="B257" s="36"/>
      <c r="C257" s="36"/>
      <c r="D257" s="37"/>
      <c r="E257" s="38"/>
      <c r="F257" s="38"/>
      <c r="G257" s="36"/>
      <c r="H257" s="36"/>
      <c r="I257" s="37"/>
      <c r="J257" s="37"/>
      <c r="K257" s="37"/>
      <c r="L257" s="36"/>
      <c r="M257" s="36"/>
      <c r="N257" s="37"/>
      <c r="O257" s="36"/>
      <c r="P257" s="39"/>
      <c r="Q257" s="37"/>
      <c r="R257" s="37"/>
      <c r="S257" s="78"/>
      <c r="T257" s="36"/>
      <c r="U257" s="36"/>
      <c r="V257" s="36"/>
      <c r="W257" s="76"/>
      <c r="X257" s="36"/>
      <c r="Y257" s="36"/>
      <c r="Z257" s="36"/>
      <c r="AA257" s="36"/>
      <c r="AB257" s="37"/>
      <c r="AC257" s="37"/>
      <c r="AD257" s="37"/>
      <c r="AE257" s="37"/>
      <c r="AF257" s="37"/>
      <c r="AG257" s="36"/>
      <c r="AH257" s="36"/>
      <c r="AI257" s="36"/>
      <c r="AJ257" s="36"/>
      <c r="AK257" s="36"/>
      <c r="AL257" s="36"/>
      <c r="AM257" s="36"/>
      <c r="AN257" s="40"/>
      <c r="AO257" s="37"/>
    </row>
    <row r="258" spans="1:41" ht="13.5">
      <c r="A258" s="81">
        <v>264</v>
      </c>
      <c r="B258" s="36"/>
      <c r="C258" s="36"/>
      <c r="D258" s="37"/>
      <c r="E258" s="38"/>
      <c r="F258" s="38"/>
      <c r="G258" s="36"/>
      <c r="H258" s="36"/>
      <c r="I258" s="37"/>
      <c r="J258" s="37"/>
      <c r="K258" s="37"/>
      <c r="L258" s="36"/>
      <c r="M258" s="36"/>
      <c r="N258" s="37"/>
      <c r="O258" s="36"/>
      <c r="P258" s="39"/>
      <c r="Q258" s="37"/>
      <c r="R258" s="37"/>
      <c r="S258" s="78"/>
      <c r="T258" s="36"/>
      <c r="U258" s="36"/>
      <c r="V258" s="36"/>
      <c r="W258" s="76"/>
      <c r="X258" s="36"/>
      <c r="Y258" s="36"/>
      <c r="Z258" s="36"/>
      <c r="AA258" s="36"/>
      <c r="AB258" s="37"/>
      <c r="AC258" s="37"/>
      <c r="AD258" s="37"/>
      <c r="AE258" s="37"/>
      <c r="AF258" s="37"/>
      <c r="AG258" s="36"/>
      <c r="AH258" s="36"/>
      <c r="AI258" s="36"/>
      <c r="AJ258" s="36"/>
      <c r="AK258" s="36"/>
      <c r="AL258" s="36"/>
      <c r="AM258" s="36"/>
      <c r="AN258" s="40"/>
      <c r="AO258" s="37"/>
    </row>
    <row r="259" spans="1:41" ht="13.5">
      <c r="A259" s="81">
        <v>265</v>
      </c>
      <c r="B259" s="36"/>
      <c r="C259" s="36"/>
      <c r="D259" s="37"/>
      <c r="E259" s="38"/>
      <c r="F259" s="38"/>
      <c r="G259" s="36"/>
      <c r="H259" s="36"/>
      <c r="I259" s="37"/>
      <c r="J259" s="37"/>
      <c r="K259" s="37"/>
      <c r="L259" s="36"/>
      <c r="M259" s="36"/>
      <c r="N259" s="37"/>
      <c r="O259" s="36"/>
      <c r="P259" s="39"/>
      <c r="Q259" s="37"/>
      <c r="R259" s="37"/>
      <c r="S259" s="78"/>
      <c r="T259" s="36"/>
      <c r="U259" s="36"/>
      <c r="V259" s="36"/>
      <c r="W259" s="76"/>
      <c r="X259" s="36"/>
      <c r="Y259" s="36"/>
      <c r="Z259" s="36"/>
      <c r="AA259" s="36"/>
      <c r="AB259" s="37"/>
      <c r="AC259" s="37"/>
      <c r="AD259" s="37"/>
      <c r="AE259" s="37"/>
      <c r="AF259" s="37"/>
      <c r="AG259" s="36"/>
      <c r="AH259" s="36"/>
      <c r="AI259" s="36"/>
      <c r="AJ259" s="36"/>
      <c r="AK259" s="36"/>
      <c r="AL259" s="36"/>
      <c r="AM259" s="36"/>
      <c r="AN259" s="40"/>
      <c r="AO259" s="37"/>
    </row>
    <row r="260" spans="1:41" ht="13.5">
      <c r="A260" s="81">
        <v>266</v>
      </c>
      <c r="B260" s="36"/>
      <c r="C260" s="36"/>
      <c r="D260" s="37"/>
      <c r="E260" s="38"/>
      <c r="F260" s="38"/>
      <c r="G260" s="36"/>
      <c r="H260" s="36"/>
      <c r="I260" s="37"/>
      <c r="J260" s="37"/>
      <c r="K260" s="37"/>
      <c r="L260" s="36"/>
      <c r="M260" s="36"/>
      <c r="N260" s="37"/>
      <c r="O260" s="36"/>
      <c r="P260" s="39"/>
      <c r="Q260" s="37"/>
      <c r="R260" s="37"/>
      <c r="S260" s="78"/>
      <c r="T260" s="36"/>
      <c r="U260" s="36"/>
      <c r="V260" s="36"/>
      <c r="W260" s="76"/>
      <c r="X260" s="36"/>
      <c r="Y260" s="36"/>
      <c r="Z260" s="36"/>
      <c r="AA260" s="36"/>
      <c r="AB260" s="37"/>
      <c r="AC260" s="37"/>
      <c r="AD260" s="37"/>
      <c r="AE260" s="37"/>
      <c r="AF260" s="37"/>
      <c r="AG260" s="36"/>
      <c r="AH260" s="36"/>
      <c r="AI260" s="36"/>
      <c r="AJ260" s="36"/>
      <c r="AK260" s="36"/>
      <c r="AL260" s="36"/>
      <c r="AM260" s="36"/>
      <c r="AN260" s="40"/>
      <c r="AO260" s="37"/>
    </row>
    <row r="261" spans="1:41" ht="13.5">
      <c r="A261" s="81">
        <v>267</v>
      </c>
      <c r="B261" s="36"/>
      <c r="C261" s="36"/>
      <c r="D261" s="37"/>
      <c r="E261" s="38"/>
      <c r="F261" s="38"/>
      <c r="G261" s="36"/>
      <c r="H261" s="36"/>
      <c r="I261" s="37"/>
      <c r="J261" s="37"/>
      <c r="K261" s="37"/>
      <c r="L261" s="36"/>
      <c r="M261" s="36"/>
      <c r="N261" s="37"/>
      <c r="O261" s="36"/>
      <c r="P261" s="39"/>
      <c r="Q261" s="37"/>
      <c r="R261" s="37"/>
      <c r="S261" s="78"/>
      <c r="T261" s="36"/>
      <c r="U261" s="36"/>
      <c r="V261" s="36"/>
      <c r="W261" s="76"/>
      <c r="X261" s="36"/>
      <c r="Y261" s="36"/>
      <c r="Z261" s="36"/>
      <c r="AA261" s="36"/>
      <c r="AB261" s="37"/>
      <c r="AC261" s="37"/>
      <c r="AD261" s="37"/>
      <c r="AE261" s="37"/>
      <c r="AF261" s="37"/>
      <c r="AG261" s="36"/>
      <c r="AH261" s="36"/>
      <c r="AI261" s="36"/>
      <c r="AJ261" s="36"/>
      <c r="AK261" s="36"/>
      <c r="AL261" s="36"/>
      <c r="AM261" s="36"/>
      <c r="AN261" s="40"/>
      <c r="AO261" s="37"/>
    </row>
    <row r="262" spans="1:41" ht="13.5">
      <c r="A262" s="81">
        <v>268</v>
      </c>
      <c r="B262" s="36"/>
      <c r="C262" s="36"/>
      <c r="D262" s="37"/>
      <c r="E262" s="38"/>
      <c r="F262" s="38"/>
      <c r="G262" s="36"/>
      <c r="H262" s="36"/>
      <c r="I262" s="37"/>
      <c r="J262" s="37"/>
      <c r="K262" s="37"/>
      <c r="L262" s="36"/>
      <c r="M262" s="36"/>
      <c r="N262" s="37"/>
      <c r="O262" s="36"/>
      <c r="P262" s="39"/>
      <c r="Q262" s="37"/>
      <c r="R262" s="37"/>
      <c r="S262" s="78"/>
      <c r="T262" s="36"/>
      <c r="U262" s="36"/>
      <c r="V262" s="36"/>
      <c r="W262" s="76"/>
      <c r="X262" s="36"/>
      <c r="Y262" s="36"/>
      <c r="Z262" s="36"/>
      <c r="AA262" s="36"/>
      <c r="AB262" s="37"/>
      <c r="AC262" s="37"/>
      <c r="AD262" s="37"/>
      <c r="AE262" s="37"/>
      <c r="AF262" s="37"/>
      <c r="AG262" s="36"/>
      <c r="AH262" s="36"/>
      <c r="AI262" s="36"/>
      <c r="AJ262" s="36"/>
      <c r="AK262" s="36"/>
      <c r="AL262" s="36"/>
      <c r="AM262" s="36"/>
      <c r="AN262" s="40"/>
      <c r="AO262" s="37"/>
    </row>
    <row r="263" spans="1:41" ht="13.5">
      <c r="A263" s="81">
        <v>269</v>
      </c>
      <c r="B263" s="36"/>
      <c r="C263" s="36"/>
      <c r="D263" s="37"/>
      <c r="E263" s="38"/>
      <c r="F263" s="38"/>
      <c r="G263" s="36"/>
      <c r="H263" s="36"/>
      <c r="I263" s="37"/>
      <c r="J263" s="37"/>
      <c r="K263" s="37"/>
      <c r="L263" s="36"/>
      <c r="M263" s="36"/>
      <c r="N263" s="37"/>
      <c r="O263" s="36"/>
      <c r="P263" s="39"/>
      <c r="Q263" s="37"/>
      <c r="R263" s="37"/>
      <c r="S263" s="78"/>
      <c r="T263" s="36"/>
      <c r="U263" s="36"/>
      <c r="V263" s="36"/>
      <c r="W263" s="76"/>
      <c r="X263" s="36"/>
      <c r="Y263" s="36"/>
      <c r="Z263" s="36"/>
      <c r="AA263" s="36"/>
      <c r="AB263" s="37"/>
      <c r="AC263" s="37"/>
      <c r="AD263" s="37"/>
      <c r="AE263" s="37"/>
      <c r="AF263" s="37"/>
      <c r="AG263" s="36"/>
      <c r="AH263" s="36"/>
      <c r="AI263" s="36"/>
      <c r="AJ263" s="36"/>
      <c r="AK263" s="36"/>
      <c r="AL263" s="36"/>
      <c r="AM263" s="36"/>
      <c r="AN263" s="40"/>
      <c r="AO263" s="37"/>
    </row>
    <row r="264" spans="1:41" ht="13.5">
      <c r="A264" s="81">
        <v>270</v>
      </c>
      <c r="B264" s="36"/>
      <c r="C264" s="36"/>
      <c r="D264" s="37"/>
      <c r="E264" s="38"/>
      <c r="F264" s="38"/>
      <c r="G264" s="36"/>
      <c r="H264" s="36"/>
      <c r="I264" s="37"/>
      <c r="J264" s="37"/>
      <c r="K264" s="37"/>
      <c r="L264" s="36"/>
      <c r="M264" s="36"/>
      <c r="N264" s="37"/>
      <c r="O264" s="36"/>
      <c r="P264" s="39"/>
      <c r="Q264" s="37"/>
      <c r="R264" s="37"/>
      <c r="S264" s="37"/>
      <c r="T264" s="36"/>
      <c r="U264" s="36"/>
      <c r="V264" s="36"/>
      <c r="W264" s="76"/>
      <c r="X264" s="36"/>
      <c r="Y264" s="36"/>
      <c r="Z264" s="36"/>
      <c r="AA264" s="36"/>
      <c r="AB264" s="37"/>
      <c r="AC264" s="37"/>
      <c r="AD264" s="37"/>
      <c r="AE264" s="37"/>
      <c r="AF264" s="37"/>
      <c r="AG264" s="36"/>
      <c r="AH264" s="36"/>
      <c r="AI264" s="36"/>
      <c r="AJ264" s="36"/>
      <c r="AK264" s="36"/>
      <c r="AL264" s="36"/>
      <c r="AM264" s="36"/>
      <c r="AN264" s="40"/>
      <c r="AO264" s="37"/>
    </row>
    <row r="265" spans="1:41" ht="13.5">
      <c r="A265" s="81">
        <v>271</v>
      </c>
      <c r="B265" s="36"/>
      <c r="C265" s="36"/>
      <c r="D265" s="37"/>
      <c r="E265" s="38"/>
      <c r="F265" s="38"/>
      <c r="G265" s="36"/>
      <c r="H265" s="36"/>
      <c r="I265" s="37"/>
      <c r="J265" s="37"/>
      <c r="K265" s="37"/>
      <c r="L265" s="36"/>
      <c r="M265" s="36"/>
      <c r="N265" s="37"/>
      <c r="O265" s="36"/>
      <c r="P265" s="39"/>
      <c r="Q265" s="37"/>
      <c r="R265" s="37"/>
      <c r="S265" s="37"/>
      <c r="T265" s="36"/>
      <c r="U265" s="36"/>
      <c r="V265" s="36"/>
      <c r="W265" s="76"/>
      <c r="X265" s="36"/>
      <c r="Y265" s="36"/>
      <c r="Z265" s="36"/>
      <c r="AA265" s="36"/>
      <c r="AB265" s="37"/>
      <c r="AC265" s="37"/>
      <c r="AD265" s="37"/>
      <c r="AE265" s="37"/>
      <c r="AF265" s="37"/>
      <c r="AG265" s="36"/>
      <c r="AH265" s="36"/>
      <c r="AI265" s="36"/>
      <c r="AJ265" s="36"/>
      <c r="AK265" s="36"/>
      <c r="AL265" s="36"/>
      <c r="AM265" s="36"/>
      <c r="AN265" s="40"/>
      <c r="AO265" s="37"/>
    </row>
    <row r="266" spans="1:41" ht="13.5">
      <c r="A266" s="81">
        <v>272</v>
      </c>
      <c r="B266" s="36"/>
      <c r="C266" s="36"/>
      <c r="D266" s="37"/>
      <c r="E266" s="38"/>
      <c r="F266" s="38"/>
      <c r="G266" s="36"/>
      <c r="H266" s="36"/>
      <c r="I266" s="37"/>
      <c r="J266" s="37"/>
      <c r="K266" s="37"/>
      <c r="L266" s="36"/>
      <c r="M266" s="36"/>
      <c r="N266" s="37"/>
      <c r="O266" s="36"/>
      <c r="P266" s="39"/>
      <c r="Q266" s="37"/>
      <c r="R266" s="37"/>
      <c r="S266" s="37"/>
      <c r="T266" s="36"/>
      <c r="U266" s="36"/>
      <c r="V266" s="36"/>
      <c r="W266" s="36"/>
      <c r="X266" s="36"/>
      <c r="Y266" s="36"/>
      <c r="Z266" s="36"/>
      <c r="AA266" s="36"/>
      <c r="AB266" s="37"/>
      <c r="AC266" s="37"/>
      <c r="AD266" s="37"/>
      <c r="AE266" s="37"/>
      <c r="AF266" s="37"/>
      <c r="AG266" s="36"/>
      <c r="AH266" s="36"/>
      <c r="AI266" s="36"/>
      <c r="AJ266" s="36"/>
      <c r="AK266" s="36"/>
      <c r="AL266" s="36"/>
      <c r="AM266" s="36"/>
      <c r="AN266" s="40"/>
      <c r="AO266" s="37"/>
    </row>
    <row r="267" spans="1:41" ht="13.5">
      <c r="A267" s="81">
        <v>273</v>
      </c>
      <c r="B267" s="36"/>
      <c r="C267" s="36"/>
      <c r="D267" s="37"/>
      <c r="E267" s="38"/>
      <c r="F267" s="38"/>
      <c r="G267" s="36"/>
      <c r="H267" s="36"/>
      <c r="I267" s="37"/>
      <c r="J267" s="37"/>
      <c r="K267" s="37"/>
      <c r="L267" s="36"/>
      <c r="M267" s="36"/>
      <c r="N267" s="37"/>
      <c r="O267" s="36"/>
      <c r="P267" s="39"/>
      <c r="Q267" s="37"/>
      <c r="R267" s="37"/>
      <c r="S267" s="37"/>
      <c r="T267" s="36"/>
      <c r="U267" s="36"/>
      <c r="V267" s="36"/>
      <c r="W267" s="36"/>
      <c r="X267" s="36"/>
      <c r="Y267" s="36"/>
      <c r="Z267" s="36"/>
      <c r="AA267" s="36"/>
      <c r="AB267" s="37"/>
      <c r="AC267" s="37"/>
      <c r="AD267" s="37"/>
      <c r="AE267" s="37"/>
      <c r="AF267" s="37"/>
      <c r="AG267" s="36"/>
      <c r="AH267" s="36"/>
      <c r="AI267" s="36"/>
      <c r="AJ267" s="36"/>
      <c r="AK267" s="36"/>
      <c r="AL267" s="36"/>
      <c r="AM267" s="36"/>
      <c r="AN267" s="40"/>
      <c r="AO267" s="37"/>
    </row>
    <row r="268" spans="1:41" ht="13.5">
      <c r="A268" s="81">
        <v>274</v>
      </c>
      <c r="B268" s="36"/>
      <c r="C268" s="36"/>
      <c r="D268" s="37"/>
      <c r="E268" s="38"/>
      <c r="F268" s="38"/>
      <c r="G268" s="36"/>
      <c r="H268" s="36"/>
      <c r="I268" s="37"/>
      <c r="J268" s="37"/>
      <c r="K268" s="37"/>
      <c r="L268" s="36"/>
      <c r="M268" s="36"/>
      <c r="N268" s="37"/>
      <c r="O268" s="36"/>
      <c r="P268" s="39"/>
      <c r="Q268" s="37"/>
      <c r="R268" s="37"/>
      <c r="S268" s="37"/>
      <c r="T268" s="36"/>
      <c r="U268" s="36"/>
      <c r="V268" s="36"/>
      <c r="W268" s="36"/>
      <c r="X268" s="36"/>
      <c r="Y268" s="36"/>
      <c r="Z268" s="36"/>
      <c r="AA268" s="36"/>
      <c r="AB268" s="37"/>
      <c r="AC268" s="37"/>
      <c r="AD268" s="37"/>
      <c r="AE268" s="37"/>
      <c r="AF268" s="37"/>
      <c r="AG268" s="36"/>
      <c r="AH268" s="36"/>
      <c r="AI268" s="36"/>
      <c r="AJ268" s="36"/>
      <c r="AK268" s="36"/>
      <c r="AL268" s="36"/>
      <c r="AM268" s="36"/>
      <c r="AN268" s="40"/>
      <c r="AO268" s="37"/>
    </row>
    <row r="269" spans="1:41" ht="13.5">
      <c r="A269" s="81">
        <v>275</v>
      </c>
      <c r="B269" s="36"/>
      <c r="C269" s="36"/>
      <c r="D269" s="37"/>
      <c r="E269" s="38"/>
      <c r="F269" s="38"/>
      <c r="G269" s="36"/>
      <c r="H269" s="36"/>
      <c r="I269" s="37"/>
      <c r="J269" s="37"/>
      <c r="K269" s="37"/>
      <c r="L269" s="36"/>
      <c r="M269" s="36"/>
      <c r="N269" s="37"/>
      <c r="O269" s="36"/>
      <c r="P269" s="39"/>
      <c r="Q269" s="37"/>
      <c r="R269" s="37"/>
      <c r="S269" s="37"/>
      <c r="T269" s="36"/>
      <c r="U269" s="36"/>
      <c r="V269" s="36"/>
      <c r="W269" s="36"/>
      <c r="X269" s="36"/>
      <c r="Y269" s="36"/>
      <c r="Z269" s="36"/>
      <c r="AA269" s="36"/>
      <c r="AB269" s="37"/>
      <c r="AC269" s="37"/>
      <c r="AD269" s="37"/>
      <c r="AE269" s="37"/>
      <c r="AF269" s="37"/>
      <c r="AG269" s="36"/>
      <c r="AH269" s="36"/>
      <c r="AI269" s="36"/>
      <c r="AJ269" s="36"/>
      <c r="AK269" s="36"/>
      <c r="AL269" s="36"/>
      <c r="AM269" s="36"/>
      <c r="AN269" s="40"/>
      <c r="AO269" s="37"/>
    </row>
    <row r="270" spans="1:41" ht="13.5">
      <c r="A270" s="81">
        <v>276</v>
      </c>
      <c r="B270" s="36"/>
      <c r="C270" s="36"/>
      <c r="D270" s="37"/>
      <c r="E270" s="38"/>
      <c r="F270" s="38"/>
      <c r="G270" s="36"/>
      <c r="H270" s="36"/>
      <c r="I270" s="37"/>
      <c r="J270" s="37"/>
      <c r="K270" s="37"/>
      <c r="L270" s="36"/>
      <c r="M270" s="36"/>
      <c r="N270" s="37"/>
      <c r="O270" s="36"/>
      <c r="P270" s="39"/>
      <c r="Q270" s="37"/>
      <c r="R270" s="37"/>
      <c r="S270" s="37"/>
      <c r="T270" s="36"/>
      <c r="U270" s="36"/>
      <c r="V270" s="36"/>
      <c r="W270" s="36"/>
      <c r="X270" s="36"/>
      <c r="Y270" s="36"/>
      <c r="Z270" s="36"/>
      <c r="AA270" s="36"/>
      <c r="AB270" s="37"/>
      <c r="AC270" s="37"/>
      <c r="AD270" s="37"/>
      <c r="AE270" s="37"/>
      <c r="AF270" s="37"/>
      <c r="AG270" s="36"/>
      <c r="AH270" s="36"/>
      <c r="AI270" s="36"/>
      <c r="AJ270" s="36"/>
      <c r="AK270" s="36"/>
      <c r="AL270" s="36"/>
      <c r="AM270" s="36"/>
      <c r="AN270" s="40"/>
      <c r="AO270" s="37"/>
    </row>
    <row r="271" spans="1:41" ht="13.5">
      <c r="A271" s="81">
        <v>277</v>
      </c>
      <c r="B271" s="36"/>
      <c r="C271" s="36"/>
      <c r="D271" s="37"/>
      <c r="E271" s="38"/>
      <c r="F271" s="38"/>
      <c r="G271" s="36"/>
      <c r="H271" s="36"/>
      <c r="I271" s="37"/>
      <c r="J271" s="37"/>
      <c r="K271" s="37"/>
      <c r="L271" s="36"/>
      <c r="M271" s="36"/>
      <c r="N271" s="37"/>
      <c r="O271" s="36"/>
      <c r="P271" s="39"/>
      <c r="Q271" s="37"/>
      <c r="R271" s="37"/>
      <c r="S271" s="37"/>
      <c r="T271" s="36"/>
      <c r="U271" s="36"/>
      <c r="V271" s="36"/>
      <c r="W271" s="36"/>
      <c r="X271" s="36"/>
      <c r="Y271" s="36"/>
      <c r="Z271" s="36"/>
      <c r="AA271" s="36"/>
      <c r="AB271" s="37"/>
      <c r="AC271" s="37"/>
      <c r="AD271" s="37"/>
      <c r="AE271" s="37"/>
      <c r="AF271" s="37"/>
      <c r="AG271" s="36"/>
      <c r="AH271" s="36"/>
      <c r="AI271" s="36"/>
      <c r="AJ271" s="36"/>
      <c r="AK271" s="36"/>
      <c r="AL271" s="36"/>
      <c r="AM271" s="36"/>
      <c r="AN271" s="40"/>
      <c r="AO271" s="37"/>
    </row>
    <row r="272" spans="1:41" ht="13.5">
      <c r="A272" s="81">
        <v>278</v>
      </c>
      <c r="B272" s="36"/>
      <c r="C272" s="36"/>
      <c r="D272" s="37"/>
      <c r="E272" s="38"/>
      <c r="F272" s="38"/>
      <c r="G272" s="36"/>
      <c r="H272" s="36"/>
      <c r="I272" s="37"/>
      <c r="J272" s="37"/>
      <c r="K272" s="37"/>
      <c r="L272" s="36"/>
      <c r="M272" s="36"/>
      <c r="N272" s="37"/>
      <c r="O272" s="36"/>
      <c r="P272" s="39"/>
      <c r="Q272" s="37"/>
      <c r="R272" s="37"/>
      <c r="S272" s="37"/>
      <c r="T272" s="36"/>
      <c r="U272" s="36"/>
      <c r="V272" s="36"/>
      <c r="W272" s="36"/>
      <c r="X272" s="36"/>
      <c r="Y272" s="36"/>
      <c r="Z272" s="36"/>
      <c r="AA272" s="36"/>
      <c r="AB272" s="37"/>
      <c r="AC272" s="37"/>
      <c r="AD272" s="37"/>
      <c r="AE272" s="37"/>
      <c r="AF272" s="37"/>
      <c r="AG272" s="36"/>
      <c r="AH272" s="36"/>
      <c r="AI272" s="36"/>
      <c r="AJ272" s="36"/>
      <c r="AK272" s="36"/>
      <c r="AL272" s="36"/>
      <c r="AM272" s="36"/>
      <c r="AN272" s="40"/>
      <c r="AO272" s="37"/>
    </row>
    <row r="273" spans="1:41" ht="13.5">
      <c r="A273" s="81">
        <v>279</v>
      </c>
      <c r="B273" s="36"/>
      <c r="C273" s="36"/>
      <c r="D273" s="37"/>
      <c r="E273" s="38"/>
      <c r="F273" s="38"/>
      <c r="G273" s="36"/>
      <c r="H273" s="36"/>
      <c r="I273" s="37"/>
      <c r="J273" s="37"/>
      <c r="K273" s="37"/>
      <c r="L273" s="36"/>
      <c r="M273" s="36"/>
      <c r="N273" s="37"/>
      <c r="O273" s="36"/>
      <c r="P273" s="39"/>
      <c r="Q273" s="37"/>
      <c r="R273" s="37"/>
      <c r="S273" s="37"/>
      <c r="T273" s="36"/>
      <c r="U273" s="36"/>
      <c r="V273" s="36"/>
      <c r="W273" s="36"/>
      <c r="X273" s="36"/>
      <c r="Y273" s="36"/>
      <c r="Z273" s="36"/>
      <c r="AA273" s="36"/>
      <c r="AB273" s="37"/>
      <c r="AC273" s="37"/>
      <c r="AD273" s="37"/>
      <c r="AE273" s="37"/>
      <c r="AF273" s="37"/>
      <c r="AG273" s="36"/>
      <c r="AH273" s="36"/>
      <c r="AI273" s="36"/>
      <c r="AJ273" s="36"/>
      <c r="AK273" s="36"/>
      <c r="AL273" s="36"/>
      <c r="AM273" s="36"/>
      <c r="AN273" s="40"/>
      <c r="AO273" s="37"/>
    </row>
    <row r="274" spans="1:41">
      <c r="B274" s="36"/>
      <c r="C274" s="36"/>
      <c r="D274" s="37"/>
      <c r="E274" s="38"/>
      <c r="F274" s="38"/>
      <c r="G274" s="36"/>
      <c r="H274" s="36"/>
      <c r="I274" s="37"/>
      <c r="J274" s="37"/>
      <c r="K274" s="37"/>
      <c r="L274" s="36"/>
      <c r="M274" s="36"/>
      <c r="N274" s="37"/>
      <c r="O274" s="36"/>
      <c r="P274" s="39"/>
      <c r="Q274" s="37"/>
      <c r="R274" s="37"/>
      <c r="S274" s="37"/>
      <c r="T274" s="36"/>
      <c r="U274" s="36"/>
      <c r="V274" s="36"/>
      <c r="W274" s="36"/>
      <c r="X274" s="36"/>
      <c r="Y274" s="36"/>
      <c r="Z274" s="36"/>
      <c r="AA274" s="36"/>
      <c r="AB274" s="37"/>
      <c r="AC274" s="37"/>
      <c r="AD274" s="37"/>
      <c r="AE274" s="37"/>
      <c r="AF274" s="37"/>
      <c r="AG274" s="36"/>
      <c r="AH274" s="36"/>
      <c r="AI274" s="36"/>
      <c r="AJ274" s="36"/>
      <c r="AK274" s="36"/>
      <c r="AL274" s="36"/>
      <c r="AM274" s="36"/>
      <c r="AN274" s="40"/>
      <c r="AO274" s="37"/>
    </row>
    <row r="275" spans="1:41">
      <c r="B275" s="36"/>
      <c r="C275" s="36"/>
      <c r="D275" s="37"/>
      <c r="E275" s="38"/>
      <c r="F275" s="38"/>
      <c r="G275" s="36"/>
      <c r="H275" s="36"/>
      <c r="I275" s="37"/>
      <c r="J275" s="37"/>
      <c r="K275" s="37"/>
      <c r="L275" s="36"/>
      <c r="M275" s="36"/>
      <c r="N275" s="37"/>
      <c r="O275" s="36"/>
      <c r="P275" s="39"/>
      <c r="Q275" s="37"/>
      <c r="R275" s="37"/>
      <c r="S275" s="37"/>
      <c r="T275" s="36"/>
      <c r="U275" s="36"/>
      <c r="V275" s="36"/>
      <c r="W275" s="36"/>
      <c r="X275" s="36"/>
      <c r="Y275" s="36"/>
      <c r="Z275" s="36"/>
      <c r="AA275" s="36"/>
      <c r="AB275" s="37"/>
      <c r="AC275" s="37"/>
      <c r="AD275" s="37"/>
      <c r="AE275" s="37"/>
      <c r="AF275" s="37"/>
      <c r="AG275" s="36"/>
      <c r="AH275" s="36"/>
      <c r="AI275" s="36"/>
      <c r="AJ275" s="36"/>
      <c r="AK275" s="36"/>
      <c r="AL275" s="36"/>
      <c r="AM275" s="36"/>
      <c r="AN275" s="40"/>
      <c r="AO275" s="37"/>
    </row>
    <row r="276" spans="1:41">
      <c r="B276" s="36"/>
      <c r="C276" s="36"/>
      <c r="D276" s="37"/>
      <c r="E276" s="38"/>
      <c r="F276" s="38"/>
      <c r="G276" s="36"/>
      <c r="H276" s="36"/>
      <c r="I276" s="37"/>
      <c r="J276" s="37"/>
      <c r="K276" s="37"/>
      <c r="L276" s="36"/>
      <c r="M276" s="36"/>
      <c r="N276" s="37"/>
      <c r="O276" s="36"/>
      <c r="P276" s="39"/>
      <c r="Q276" s="37"/>
      <c r="R276" s="37"/>
      <c r="S276" s="37"/>
      <c r="T276" s="36"/>
      <c r="U276" s="36"/>
      <c r="V276" s="36"/>
      <c r="W276" s="36"/>
      <c r="X276" s="36"/>
      <c r="Y276" s="36"/>
      <c r="Z276" s="36"/>
      <c r="AA276" s="36"/>
      <c r="AB276" s="37"/>
      <c r="AC276" s="37"/>
      <c r="AD276" s="37"/>
      <c r="AE276" s="37"/>
      <c r="AF276" s="37"/>
      <c r="AG276" s="36"/>
      <c r="AH276" s="36"/>
      <c r="AI276" s="36"/>
      <c r="AJ276" s="36"/>
      <c r="AK276" s="36"/>
      <c r="AL276" s="36"/>
      <c r="AM276" s="36"/>
      <c r="AN276" s="40"/>
      <c r="AO276" s="37"/>
    </row>
    <row r="277" spans="1:41">
      <c r="B277" s="36"/>
      <c r="C277" s="36"/>
      <c r="D277" s="37"/>
      <c r="E277" s="38"/>
      <c r="F277" s="38"/>
      <c r="G277" s="36"/>
      <c r="H277" s="36"/>
      <c r="I277" s="37"/>
      <c r="J277" s="37"/>
      <c r="K277" s="37"/>
      <c r="L277" s="36"/>
      <c r="M277" s="36"/>
      <c r="N277" s="37"/>
      <c r="O277" s="36"/>
      <c r="P277" s="39"/>
      <c r="Q277" s="37"/>
      <c r="R277" s="37"/>
      <c r="S277" s="37"/>
      <c r="T277" s="36"/>
      <c r="U277" s="36"/>
      <c r="V277" s="36"/>
      <c r="W277" s="36"/>
      <c r="X277" s="36"/>
      <c r="Y277" s="36"/>
      <c r="Z277" s="36"/>
      <c r="AA277" s="36"/>
      <c r="AB277" s="37"/>
      <c r="AC277" s="37"/>
      <c r="AD277" s="37"/>
      <c r="AE277" s="37"/>
      <c r="AF277" s="37"/>
      <c r="AG277" s="36"/>
      <c r="AH277" s="36"/>
      <c r="AI277" s="36"/>
      <c r="AJ277" s="36"/>
      <c r="AK277" s="36"/>
      <c r="AL277" s="36"/>
      <c r="AM277" s="36"/>
      <c r="AN277" s="40"/>
      <c r="AO277" s="37"/>
    </row>
    <row r="278" spans="1:41">
      <c r="B278" s="36"/>
      <c r="C278" s="36"/>
      <c r="D278" s="37"/>
      <c r="E278" s="38"/>
      <c r="F278" s="38"/>
      <c r="G278" s="36"/>
      <c r="H278" s="36"/>
      <c r="I278" s="37"/>
      <c r="J278" s="37"/>
      <c r="K278" s="37"/>
      <c r="L278" s="36"/>
      <c r="M278" s="36"/>
      <c r="N278" s="37"/>
      <c r="O278" s="36"/>
      <c r="P278" s="39"/>
      <c r="Q278" s="37"/>
      <c r="R278" s="37"/>
      <c r="S278" s="37"/>
      <c r="T278" s="36"/>
      <c r="U278" s="36"/>
      <c r="V278" s="36"/>
      <c r="W278" s="36"/>
      <c r="X278" s="36"/>
      <c r="Y278" s="36"/>
      <c r="Z278" s="36"/>
      <c r="AA278" s="36"/>
      <c r="AB278" s="37"/>
      <c r="AC278" s="37"/>
      <c r="AD278" s="37"/>
      <c r="AE278" s="37"/>
      <c r="AF278" s="37"/>
      <c r="AG278" s="36"/>
      <c r="AH278" s="36"/>
      <c r="AI278" s="36"/>
      <c r="AJ278" s="36"/>
      <c r="AK278" s="36"/>
      <c r="AL278" s="36"/>
      <c r="AM278" s="36"/>
      <c r="AN278" s="40"/>
      <c r="AO278" s="37"/>
    </row>
    <row r="279" spans="1:41">
      <c r="B279" s="36"/>
      <c r="C279" s="36"/>
      <c r="D279" s="37"/>
      <c r="E279" s="38"/>
      <c r="F279" s="38"/>
      <c r="G279" s="36"/>
      <c r="H279" s="36"/>
      <c r="I279" s="37"/>
      <c r="J279" s="37"/>
      <c r="K279" s="37"/>
      <c r="L279" s="36"/>
      <c r="M279" s="36"/>
      <c r="N279" s="37"/>
      <c r="O279" s="36"/>
      <c r="P279" s="39"/>
      <c r="Q279" s="37"/>
      <c r="R279" s="37"/>
      <c r="S279" s="37"/>
      <c r="T279" s="36"/>
      <c r="U279" s="36"/>
      <c r="V279" s="36"/>
      <c r="W279" s="36"/>
      <c r="X279" s="36"/>
      <c r="Y279" s="36"/>
      <c r="Z279" s="36"/>
      <c r="AA279" s="36"/>
      <c r="AB279" s="37"/>
      <c r="AC279" s="37"/>
      <c r="AD279" s="37"/>
      <c r="AE279" s="37"/>
      <c r="AF279" s="37"/>
      <c r="AG279" s="36"/>
      <c r="AH279" s="36"/>
      <c r="AI279" s="36"/>
      <c r="AJ279" s="36"/>
      <c r="AK279" s="36"/>
      <c r="AL279" s="36"/>
      <c r="AM279" s="36"/>
      <c r="AN279" s="40"/>
      <c r="AO279" s="37"/>
    </row>
    <row r="280" spans="1:41">
      <c r="B280" s="36"/>
      <c r="C280" s="36"/>
      <c r="D280" s="37"/>
      <c r="E280" s="38"/>
      <c r="F280" s="38"/>
      <c r="G280" s="36"/>
      <c r="H280" s="36"/>
      <c r="I280" s="37"/>
      <c r="J280" s="37"/>
      <c r="K280" s="37"/>
      <c r="L280" s="36"/>
      <c r="M280" s="36"/>
      <c r="N280" s="37"/>
      <c r="O280" s="36"/>
      <c r="P280" s="39"/>
      <c r="Q280" s="37"/>
      <c r="R280" s="37"/>
      <c r="S280" s="37"/>
      <c r="T280" s="36"/>
      <c r="U280" s="36"/>
      <c r="V280" s="36"/>
      <c r="W280" s="36"/>
      <c r="X280" s="36"/>
      <c r="Y280" s="36"/>
      <c r="Z280" s="36"/>
      <c r="AA280" s="36"/>
      <c r="AB280" s="37"/>
      <c r="AC280" s="37"/>
      <c r="AD280" s="37"/>
      <c r="AE280" s="37"/>
      <c r="AF280" s="37"/>
      <c r="AG280" s="36"/>
      <c r="AH280" s="36"/>
      <c r="AI280" s="36"/>
      <c r="AJ280" s="36"/>
      <c r="AK280" s="36"/>
      <c r="AL280" s="36"/>
      <c r="AM280" s="36"/>
      <c r="AN280" s="40"/>
      <c r="AO280" s="37"/>
    </row>
    <row r="281" spans="1:41">
      <c r="B281" s="36"/>
      <c r="C281" s="36"/>
      <c r="D281" s="37"/>
      <c r="E281" s="38"/>
      <c r="F281" s="38"/>
      <c r="G281" s="36"/>
      <c r="H281" s="36"/>
      <c r="I281" s="37"/>
      <c r="J281" s="37"/>
      <c r="K281" s="37"/>
      <c r="L281" s="36"/>
      <c r="M281" s="36"/>
      <c r="N281" s="37"/>
      <c r="O281" s="36"/>
      <c r="P281" s="39"/>
      <c r="Q281" s="37"/>
      <c r="R281" s="37"/>
      <c r="S281" s="37"/>
      <c r="T281" s="36"/>
      <c r="U281" s="36"/>
      <c r="V281" s="36"/>
      <c r="W281" s="36"/>
      <c r="X281" s="36"/>
      <c r="Y281" s="36"/>
      <c r="Z281" s="36"/>
      <c r="AA281" s="36"/>
      <c r="AB281" s="37"/>
      <c r="AC281" s="37"/>
      <c r="AD281" s="37"/>
      <c r="AE281" s="37"/>
      <c r="AF281" s="37"/>
      <c r="AG281" s="36"/>
      <c r="AH281" s="36"/>
      <c r="AI281" s="36"/>
      <c r="AJ281" s="36"/>
      <c r="AK281" s="36"/>
      <c r="AL281" s="36"/>
      <c r="AM281" s="36"/>
      <c r="AN281" s="40"/>
      <c r="AO281" s="37"/>
    </row>
    <row r="282" spans="1:41">
      <c r="B282" s="36"/>
      <c r="C282" s="36"/>
      <c r="D282" s="37"/>
      <c r="E282" s="38"/>
      <c r="F282" s="38"/>
      <c r="G282" s="36"/>
      <c r="H282" s="36"/>
      <c r="I282" s="37"/>
      <c r="J282" s="37"/>
      <c r="K282" s="37"/>
      <c r="L282" s="36"/>
      <c r="M282" s="36"/>
      <c r="N282" s="37"/>
      <c r="O282" s="36"/>
      <c r="P282" s="39"/>
      <c r="Q282" s="37"/>
      <c r="R282" s="37"/>
      <c r="S282" s="37"/>
      <c r="T282" s="36"/>
      <c r="U282" s="36"/>
      <c r="V282" s="36"/>
      <c r="W282" s="36"/>
      <c r="X282" s="36"/>
      <c r="Y282" s="36"/>
      <c r="Z282" s="36"/>
      <c r="AA282" s="36"/>
      <c r="AB282" s="37"/>
      <c r="AC282" s="37"/>
      <c r="AD282" s="37"/>
      <c r="AE282" s="37"/>
      <c r="AF282" s="37"/>
      <c r="AG282" s="36"/>
      <c r="AH282" s="36"/>
      <c r="AI282" s="36"/>
      <c r="AJ282" s="36"/>
      <c r="AK282" s="36"/>
      <c r="AL282" s="36"/>
      <c r="AM282" s="36"/>
      <c r="AN282" s="40"/>
      <c r="AO282" s="37"/>
    </row>
    <row r="283" spans="1:41">
      <c r="B283" s="36"/>
      <c r="C283" s="36"/>
      <c r="D283" s="37"/>
      <c r="E283" s="38"/>
      <c r="F283" s="38"/>
      <c r="G283" s="36"/>
      <c r="H283" s="36"/>
      <c r="I283" s="37"/>
      <c r="J283" s="37"/>
      <c r="K283" s="37"/>
      <c r="L283" s="36"/>
      <c r="M283" s="36"/>
      <c r="N283" s="37"/>
      <c r="O283" s="36"/>
      <c r="P283" s="39"/>
      <c r="Q283" s="37"/>
      <c r="R283" s="37"/>
      <c r="S283" s="37"/>
      <c r="T283" s="36"/>
      <c r="U283" s="36"/>
      <c r="V283" s="36"/>
      <c r="W283" s="36"/>
      <c r="X283" s="36"/>
      <c r="Y283" s="36"/>
      <c r="Z283" s="36"/>
      <c r="AA283" s="36"/>
      <c r="AB283" s="37"/>
      <c r="AC283" s="37"/>
      <c r="AD283" s="37"/>
      <c r="AE283" s="37"/>
      <c r="AF283" s="37"/>
      <c r="AG283" s="36"/>
      <c r="AH283" s="36"/>
      <c r="AI283" s="36"/>
      <c r="AJ283" s="36"/>
      <c r="AK283" s="36"/>
      <c r="AL283" s="36"/>
      <c r="AM283" s="36"/>
      <c r="AN283" s="40"/>
      <c r="AO283" s="37"/>
    </row>
    <row r="284" spans="1:41">
      <c r="B284" s="36"/>
      <c r="C284" s="36"/>
      <c r="D284" s="37"/>
      <c r="E284" s="38"/>
      <c r="F284" s="38"/>
      <c r="G284" s="36"/>
      <c r="H284" s="36"/>
      <c r="I284" s="37"/>
      <c r="J284" s="37"/>
      <c r="K284" s="37"/>
      <c r="L284" s="36"/>
      <c r="M284" s="36"/>
      <c r="N284" s="37"/>
      <c r="O284" s="36"/>
      <c r="P284" s="39"/>
      <c r="Q284" s="37"/>
      <c r="R284" s="37"/>
      <c r="S284" s="37"/>
      <c r="T284" s="36"/>
      <c r="U284" s="36"/>
      <c r="V284" s="36"/>
      <c r="W284" s="36"/>
      <c r="X284" s="36"/>
      <c r="Y284" s="36"/>
      <c r="Z284" s="36"/>
      <c r="AA284" s="36"/>
      <c r="AB284" s="37"/>
      <c r="AC284" s="37"/>
      <c r="AD284" s="37"/>
      <c r="AE284" s="37"/>
      <c r="AF284" s="37"/>
      <c r="AG284" s="36"/>
      <c r="AH284" s="36"/>
      <c r="AI284" s="36"/>
      <c r="AJ284" s="36"/>
      <c r="AK284" s="36"/>
      <c r="AL284" s="36"/>
      <c r="AM284" s="36"/>
      <c r="AN284" s="40"/>
      <c r="AO284" s="37"/>
    </row>
    <row r="285" spans="1:41">
      <c r="B285" s="36"/>
      <c r="C285" s="36"/>
      <c r="D285" s="37"/>
      <c r="E285" s="38"/>
      <c r="F285" s="38"/>
      <c r="G285" s="36"/>
      <c r="H285" s="36"/>
      <c r="I285" s="37"/>
      <c r="J285" s="37"/>
      <c r="K285" s="37"/>
      <c r="L285" s="36"/>
      <c r="M285" s="36"/>
      <c r="N285" s="37"/>
      <c r="O285" s="36"/>
      <c r="P285" s="39"/>
      <c r="Q285" s="37"/>
      <c r="R285" s="37"/>
      <c r="S285" s="37"/>
      <c r="T285" s="36"/>
      <c r="U285" s="36"/>
      <c r="V285" s="36"/>
      <c r="W285" s="36"/>
      <c r="X285" s="36"/>
      <c r="Y285" s="36"/>
      <c r="Z285" s="36"/>
      <c r="AA285" s="36"/>
      <c r="AB285" s="37"/>
      <c r="AC285" s="37"/>
      <c r="AD285" s="37"/>
      <c r="AE285" s="37"/>
      <c r="AF285" s="37"/>
      <c r="AG285" s="36"/>
      <c r="AH285" s="36"/>
      <c r="AI285" s="36"/>
      <c r="AJ285" s="36"/>
      <c r="AK285" s="36"/>
      <c r="AL285" s="36"/>
      <c r="AM285" s="36"/>
      <c r="AN285" s="40"/>
      <c r="AO285" s="37"/>
    </row>
    <row r="286" spans="1:41">
      <c r="B286" s="36"/>
      <c r="C286" s="36"/>
      <c r="D286" s="37"/>
      <c r="E286" s="38"/>
      <c r="F286" s="38"/>
      <c r="G286" s="36"/>
      <c r="H286" s="36"/>
      <c r="I286" s="37"/>
      <c r="J286" s="37"/>
      <c r="K286" s="37"/>
      <c r="L286" s="36"/>
      <c r="M286" s="36"/>
      <c r="N286" s="37"/>
      <c r="O286" s="36"/>
      <c r="P286" s="39"/>
      <c r="Q286" s="37"/>
      <c r="R286" s="37"/>
      <c r="S286" s="37"/>
      <c r="T286" s="36"/>
      <c r="U286" s="36"/>
      <c r="V286" s="36"/>
      <c r="W286" s="36"/>
      <c r="X286" s="36"/>
      <c r="Y286" s="36"/>
      <c r="Z286" s="36"/>
      <c r="AA286" s="36"/>
      <c r="AB286" s="37"/>
      <c r="AC286" s="37"/>
      <c r="AD286" s="37"/>
      <c r="AE286" s="37"/>
      <c r="AF286" s="37"/>
      <c r="AG286" s="36"/>
      <c r="AH286" s="36"/>
      <c r="AI286" s="36"/>
      <c r="AJ286" s="36"/>
      <c r="AK286" s="36"/>
      <c r="AL286" s="36"/>
      <c r="AM286" s="36"/>
      <c r="AN286" s="40"/>
      <c r="AO286" s="37"/>
    </row>
    <row r="287" spans="1:41">
      <c r="B287" s="36"/>
      <c r="C287" s="36"/>
      <c r="D287" s="37"/>
      <c r="E287" s="38"/>
      <c r="F287" s="38"/>
      <c r="G287" s="36"/>
      <c r="H287" s="36"/>
      <c r="I287" s="37"/>
      <c r="J287" s="37"/>
      <c r="K287" s="37"/>
      <c r="L287" s="36"/>
      <c r="M287" s="36"/>
      <c r="N287" s="37"/>
      <c r="O287" s="36"/>
      <c r="P287" s="39"/>
      <c r="Q287" s="37"/>
      <c r="R287" s="37"/>
      <c r="S287" s="37"/>
      <c r="T287" s="36"/>
      <c r="U287" s="36"/>
      <c r="V287" s="36"/>
      <c r="W287" s="36"/>
      <c r="X287" s="36"/>
      <c r="Y287" s="36"/>
      <c r="Z287" s="36"/>
      <c r="AA287" s="36"/>
      <c r="AB287" s="37"/>
      <c r="AC287" s="37"/>
      <c r="AD287" s="37"/>
      <c r="AE287" s="37"/>
      <c r="AF287" s="37"/>
      <c r="AG287" s="36"/>
      <c r="AH287" s="36"/>
      <c r="AI287" s="36"/>
      <c r="AJ287" s="36"/>
      <c r="AK287" s="36"/>
      <c r="AL287" s="36"/>
      <c r="AM287" s="36"/>
      <c r="AN287" s="40"/>
      <c r="AO287" s="37"/>
    </row>
    <row r="288" spans="1:41">
      <c r="B288" s="36"/>
      <c r="C288" s="36"/>
      <c r="D288" s="37"/>
      <c r="E288" s="38"/>
      <c r="F288" s="38"/>
      <c r="G288" s="36"/>
      <c r="H288" s="36"/>
      <c r="I288" s="37"/>
      <c r="J288" s="37"/>
      <c r="K288" s="37"/>
      <c r="L288" s="36"/>
      <c r="M288" s="36"/>
      <c r="N288" s="37"/>
      <c r="O288" s="36"/>
      <c r="P288" s="39"/>
      <c r="Q288" s="37"/>
      <c r="R288" s="37"/>
      <c r="S288" s="37"/>
      <c r="T288" s="36"/>
      <c r="U288" s="36"/>
      <c r="V288" s="36"/>
      <c r="W288" s="36"/>
      <c r="X288" s="36"/>
      <c r="Y288" s="36"/>
      <c r="Z288" s="36"/>
      <c r="AA288" s="36"/>
      <c r="AB288" s="37"/>
      <c r="AC288" s="37"/>
      <c r="AD288" s="37"/>
      <c r="AE288" s="37"/>
      <c r="AF288" s="37"/>
      <c r="AG288" s="36"/>
      <c r="AH288" s="36"/>
      <c r="AI288" s="36"/>
      <c r="AJ288" s="36"/>
      <c r="AK288" s="36"/>
      <c r="AL288" s="36"/>
      <c r="AM288" s="36"/>
      <c r="AN288" s="40"/>
      <c r="AO288" s="37"/>
    </row>
    <row r="289" spans="2:41">
      <c r="B289" s="36"/>
      <c r="C289" s="36"/>
      <c r="D289" s="37"/>
      <c r="E289" s="38"/>
      <c r="F289" s="38"/>
      <c r="G289" s="36"/>
      <c r="H289" s="36"/>
      <c r="I289" s="37"/>
      <c r="J289" s="37"/>
      <c r="K289" s="37"/>
      <c r="L289" s="36"/>
      <c r="M289" s="36"/>
      <c r="N289" s="37"/>
      <c r="O289" s="36"/>
      <c r="P289" s="39"/>
      <c r="Q289" s="37"/>
      <c r="R289" s="37"/>
      <c r="S289" s="37"/>
      <c r="T289" s="36"/>
      <c r="U289" s="36"/>
      <c r="V289" s="36"/>
      <c r="W289" s="36"/>
      <c r="X289" s="36"/>
      <c r="Y289" s="36"/>
      <c r="Z289" s="36"/>
      <c r="AA289" s="36"/>
      <c r="AB289" s="37"/>
      <c r="AC289" s="37"/>
      <c r="AD289" s="37"/>
      <c r="AE289" s="37"/>
      <c r="AF289" s="37"/>
      <c r="AG289" s="36"/>
      <c r="AH289" s="36"/>
      <c r="AI289" s="36"/>
      <c r="AJ289" s="36"/>
      <c r="AK289" s="36"/>
      <c r="AL289" s="36"/>
      <c r="AM289" s="36"/>
      <c r="AN289" s="40"/>
      <c r="AO289" s="37"/>
    </row>
    <row r="290" spans="2:41">
      <c r="B290" s="36"/>
      <c r="C290" s="36"/>
      <c r="D290" s="37"/>
      <c r="E290" s="38"/>
      <c r="F290" s="38"/>
      <c r="G290" s="36"/>
      <c r="H290" s="36"/>
      <c r="I290" s="37"/>
      <c r="J290" s="37"/>
      <c r="K290" s="37"/>
      <c r="L290" s="36"/>
      <c r="M290" s="36"/>
      <c r="N290" s="37"/>
      <c r="O290" s="36"/>
      <c r="P290" s="39"/>
      <c r="Q290" s="37"/>
      <c r="R290" s="37"/>
      <c r="S290" s="37"/>
      <c r="T290" s="36"/>
      <c r="U290" s="36"/>
      <c r="V290" s="36"/>
      <c r="W290" s="36"/>
      <c r="X290" s="36"/>
      <c r="Y290" s="36"/>
      <c r="Z290" s="36"/>
      <c r="AA290" s="36"/>
      <c r="AB290" s="37"/>
      <c r="AC290" s="37"/>
      <c r="AD290" s="37"/>
      <c r="AE290" s="37"/>
      <c r="AF290" s="37"/>
      <c r="AG290" s="36"/>
      <c r="AH290" s="36"/>
      <c r="AI290" s="36"/>
      <c r="AJ290" s="36"/>
      <c r="AK290" s="36"/>
      <c r="AL290" s="36"/>
      <c r="AM290" s="36"/>
      <c r="AN290" s="40"/>
      <c r="AO290" s="37"/>
    </row>
    <row r="291" spans="2:41">
      <c r="B291" s="36"/>
      <c r="C291" s="36"/>
      <c r="D291" s="37"/>
      <c r="E291" s="38"/>
      <c r="F291" s="38"/>
      <c r="G291" s="36"/>
      <c r="H291" s="36"/>
      <c r="I291" s="37"/>
      <c r="J291" s="37"/>
      <c r="K291" s="37"/>
      <c r="L291" s="36"/>
      <c r="M291" s="36"/>
      <c r="N291" s="37"/>
      <c r="O291" s="36"/>
      <c r="P291" s="39"/>
      <c r="Q291" s="37"/>
      <c r="R291" s="37"/>
      <c r="S291" s="37"/>
      <c r="T291" s="36"/>
      <c r="U291" s="36"/>
      <c r="V291" s="36"/>
      <c r="W291" s="36"/>
      <c r="X291" s="36"/>
      <c r="Y291" s="36"/>
      <c r="Z291" s="36"/>
      <c r="AA291" s="36"/>
      <c r="AB291" s="37"/>
      <c r="AC291" s="37"/>
      <c r="AD291" s="37"/>
      <c r="AE291" s="37"/>
      <c r="AF291" s="37"/>
      <c r="AG291" s="36"/>
      <c r="AH291" s="36"/>
      <c r="AI291" s="36"/>
      <c r="AJ291" s="36"/>
      <c r="AK291" s="36"/>
      <c r="AL291" s="36"/>
      <c r="AM291" s="36"/>
      <c r="AN291" s="40"/>
      <c r="AO291" s="37"/>
    </row>
    <row r="292" spans="2:41">
      <c r="B292" s="36"/>
      <c r="C292" s="36"/>
      <c r="D292" s="37"/>
      <c r="E292" s="38"/>
      <c r="F292" s="38"/>
      <c r="G292" s="36"/>
      <c r="H292" s="36"/>
      <c r="I292" s="37"/>
      <c r="J292" s="37"/>
      <c r="K292" s="37"/>
      <c r="L292" s="36"/>
      <c r="M292" s="36"/>
      <c r="N292" s="37"/>
      <c r="O292" s="36"/>
      <c r="P292" s="39"/>
      <c r="Q292" s="37"/>
      <c r="R292" s="37"/>
      <c r="S292" s="37"/>
      <c r="T292" s="36"/>
      <c r="U292" s="36"/>
      <c r="V292" s="36"/>
      <c r="W292" s="36"/>
      <c r="X292" s="36"/>
      <c r="Y292" s="36"/>
      <c r="Z292" s="36"/>
      <c r="AA292" s="36"/>
      <c r="AB292" s="37"/>
      <c r="AC292" s="37"/>
      <c r="AD292" s="37"/>
      <c r="AE292" s="37"/>
      <c r="AF292" s="37"/>
      <c r="AG292" s="36"/>
      <c r="AH292" s="36"/>
      <c r="AI292" s="36"/>
      <c r="AJ292" s="36"/>
      <c r="AK292" s="36"/>
      <c r="AL292" s="36"/>
      <c r="AM292" s="36"/>
      <c r="AN292" s="40"/>
      <c r="AO292" s="37"/>
    </row>
    <row r="293" spans="2:41">
      <c r="B293" s="36"/>
      <c r="C293" s="36"/>
      <c r="D293" s="37"/>
      <c r="E293" s="38"/>
      <c r="F293" s="38"/>
      <c r="G293" s="36"/>
      <c r="H293" s="36"/>
      <c r="I293" s="37"/>
      <c r="J293" s="37"/>
      <c r="K293" s="37"/>
      <c r="L293" s="36"/>
      <c r="M293" s="36"/>
      <c r="N293" s="37"/>
      <c r="O293" s="36"/>
      <c r="P293" s="39"/>
      <c r="Q293" s="37"/>
      <c r="R293" s="37"/>
      <c r="S293" s="37"/>
      <c r="T293" s="36"/>
      <c r="U293" s="36"/>
      <c r="V293" s="36"/>
      <c r="W293" s="36"/>
      <c r="X293" s="36"/>
      <c r="Y293" s="36"/>
      <c r="Z293" s="36"/>
      <c r="AA293" s="36"/>
      <c r="AB293" s="37"/>
      <c r="AC293" s="37"/>
      <c r="AD293" s="37"/>
      <c r="AE293" s="37"/>
      <c r="AF293" s="37"/>
      <c r="AG293" s="36"/>
      <c r="AH293" s="36"/>
      <c r="AI293" s="36"/>
      <c r="AJ293" s="36"/>
      <c r="AK293" s="36"/>
      <c r="AL293" s="36"/>
      <c r="AM293" s="36"/>
      <c r="AN293" s="40"/>
      <c r="AO293" s="37"/>
    </row>
    <row r="294" spans="2:41">
      <c r="B294" s="36"/>
      <c r="C294" s="36"/>
      <c r="D294" s="37"/>
      <c r="E294" s="38"/>
      <c r="F294" s="38"/>
      <c r="G294" s="36"/>
      <c r="H294" s="36"/>
      <c r="I294" s="37"/>
      <c r="J294" s="37"/>
      <c r="K294" s="37"/>
      <c r="L294" s="36"/>
      <c r="M294" s="36"/>
      <c r="N294" s="37"/>
      <c r="O294" s="36"/>
      <c r="P294" s="39"/>
      <c r="Q294" s="37"/>
      <c r="R294" s="37"/>
      <c r="S294" s="37"/>
      <c r="T294" s="36"/>
      <c r="U294" s="36"/>
      <c r="V294" s="36"/>
      <c r="W294" s="36"/>
      <c r="X294" s="36"/>
      <c r="Y294" s="36"/>
      <c r="Z294" s="36"/>
      <c r="AA294" s="36"/>
      <c r="AB294" s="37"/>
      <c r="AC294" s="37"/>
      <c r="AD294" s="37"/>
      <c r="AE294" s="37"/>
      <c r="AF294" s="37"/>
      <c r="AG294" s="36"/>
      <c r="AH294" s="36"/>
      <c r="AI294" s="36"/>
      <c r="AJ294" s="36"/>
      <c r="AK294" s="36"/>
      <c r="AL294" s="36"/>
      <c r="AM294" s="36"/>
      <c r="AN294" s="40"/>
      <c r="AO294" s="37"/>
    </row>
    <row r="295" spans="2:41">
      <c r="B295" s="36"/>
      <c r="C295" s="36"/>
      <c r="D295" s="37"/>
      <c r="E295" s="38"/>
      <c r="F295" s="38"/>
      <c r="G295" s="36"/>
      <c r="H295" s="36"/>
      <c r="I295" s="37"/>
      <c r="J295" s="37"/>
      <c r="K295" s="37"/>
      <c r="L295" s="36"/>
      <c r="M295" s="36"/>
      <c r="N295" s="37"/>
      <c r="O295" s="36"/>
      <c r="P295" s="39"/>
      <c r="Q295" s="37"/>
      <c r="R295" s="37"/>
      <c r="S295" s="37"/>
      <c r="T295" s="36"/>
      <c r="U295" s="36"/>
      <c r="V295" s="36"/>
      <c r="W295" s="36"/>
      <c r="X295" s="36"/>
      <c r="Y295" s="36"/>
      <c r="Z295" s="36"/>
      <c r="AA295" s="36"/>
      <c r="AB295" s="37"/>
      <c r="AC295" s="37"/>
      <c r="AD295" s="37"/>
      <c r="AE295" s="37"/>
      <c r="AF295" s="37"/>
      <c r="AG295" s="36"/>
      <c r="AH295" s="36"/>
      <c r="AI295" s="36"/>
      <c r="AJ295" s="36"/>
      <c r="AK295" s="36"/>
      <c r="AL295" s="36"/>
      <c r="AM295" s="36"/>
      <c r="AN295" s="40"/>
      <c r="AO295" s="37"/>
    </row>
    <row r="296" spans="2:41">
      <c r="B296" s="36"/>
      <c r="C296" s="36"/>
      <c r="D296" s="37"/>
      <c r="E296" s="38"/>
      <c r="F296" s="38"/>
      <c r="G296" s="36"/>
      <c r="H296" s="36"/>
      <c r="I296" s="37"/>
      <c r="J296" s="37"/>
      <c r="K296" s="37"/>
      <c r="L296" s="36"/>
      <c r="M296" s="36"/>
      <c r="N296" s="37"/>
      <c r="O296" s="36"/>
      <c r="P296" s="39"/>
      <c r="Q296" s="37"/>
      <c r="R296" s="37"/>
      <c r="S296" s="37"/>
      <c r="T296" s="36"/>
      <c r="U296" s="36"/>
      <c r="V296" s="36"/>
      <c r="W296" s="36"/>
      <c r="X296" s="36"/>
      <c r="Y296" s="36"/>
      <c r="Z296" s="36"/>
      <c r="AA296" s="36"/>
      <c r="AB296" s="37"/>
      <c r="AC296" s="37"/>
      <c r="AD296" s="37"/>
      <c r="AE296" s="37"/>
      <c r="AF296" s="37"/>
      <c r="AG296" s="36"/>
      <c r="AH296" s="36"/>
      <c r="AI296" s="36"/>
      <c r="AJ296" s="36"/>
      <c r="AK296" s="36"/>
      <c r="AL296" s="36"/>
      <c r="AM296" s="36"/>
      <c r="AN296" s="40"/>
      <c r="AO296" s="37"/>
    </row>
    <row r="297" spans="2:41">
      <c r="B297" s="36"/>
      <c r="C297" s="36"/>
      <c r="D297" s="37"/>
      <c r="E297" s="38"/>
      <c r="F297" s="38"/>
      <c r="G297" s="36"/>
      <c r="H297" s="36"/>
      <c r="I297" s="37"/>
      <c r="J297" s="37"/>
      <c r="K297" s="37"/>
      <c r="L297" s="36"/>
      <c r="M297" s="36"/>
      <c r="N297" s="37"/>
      <c r="O297" s="36"/>
      <c r="P297" s="39"/>
      <c r="Q297" s="37"/>
      <c r="R297" s="37"/>
      <c r="S297" s="37"/>
      <c r="T297" s="36"/>
      <c r="U297" s="36"/>
      <c r="V297" s="36"/>
      <c r="W297" s="36"/>
      <c r="X297" s="36"/>
      <c r="Y297" s="36"/>
      <c r="Z297" s="36"/>
      <c r="AA297" s="36"/>
      <c r="AB297" s="37"/>
      <c r="AC297" s="37"/>
      <c r="AD297" s="37"/>
      <c r="AE297" s="37"/>
      <c r="AF297" s="37"/>
      <c r="AG297" s="36"/>
      <c r="AH297" s="36"/>
      <c r="AI297" s="36"/>
      <c r="AJ297" s="36"/>
      <c r="AK297" s="36"/>
      <c r="AL297" s="36"/>
      <c r="AM297" s="36"/>
      <c r="AN297" s="40"/>
      <c r="AO297" s="37"/>
    </row>
    <row r="298" spans="2:41">
      <c r="B298" s="36"/>
      <c r="C298" s="36"/>
      <c r="D298" s="37"/>
      <c r="E298" s="38"/>
      <c r="F298" s="38"/>
      <c r="G298" s="36"/>
      <c r="H298" s="36"/>
      <c r="I298" s="37"/>
      <c r="J298" s="37"/>
      <c r="K298" s="37"/>
      <c r="L298" s="36"/>
      <c r="M298" s="36"/>
      <c r="N298" s="37"/>
      <c r="O298" s="36"/>
      <c r="P298" s="39"/>
      <c r="Q298" s="37"/>
      <c r="R298" s="37"/>
      <c r="S298" s="37"/>
      <c r="T298" s="36"/>
      <c r="U298" s="36"/>
      <c r="V298" s="36"/>
      <c r="W298" s="36"/>
      <c r="X298" s="36"/>
      <c r="Y298" s="36"/>
      <c r="Z298" s="36"/>
      <c r="AA298" s="36"/>
      <c r="AB298" s="37"/>
      <c r="AC298" s="37"/>
      <c r="AD298" s="37"/>
      <c r="AE298" s="37"/>
      <c r="AF298" s="37"/>
      <c r="AG298" s="36"/>
      <c r="AH298" s="36"/>
      <c r="AI298" s="36"/>
      <c r="AJ298" s="36"/>
      <c r="AK298" s="36"/>
      <c r="AL298" s="36"/>
      <c r="AM298" s="36"/>
      <c r="AN298" s="40"/>
      <c r="AO298" s="37"/>
    </row>
    <row r="299" spans="2:41">
      <c r="B299" s="36"/>
      <c r="C299" s="36"/>
      <c r="D299" s="37"/>
      <c r="E299" s="38"/>
      <c r="F299" s="38"/>
      <c r="G299" s="36"/>
      <c r="H299" s="36"/>
      <c r="I299" s="37"/>
      <c r="J299" s="37"/>
      <c r="K299" s="37"/>
      <c r="L299" s="36"/>
      <c r="M299" s="36"/>
      <c r="N299" s="37"/>
      <c r="O299" s="36"/>
      <c r="P299" s="39"/>
      <c r="Q299" s="37"/>
      <c r="R299" s="37"/>
      <c r="S299" s="37"/>
      <c r="T299" s="36"/>
      <c r="U299" s="36"/>
      <c r="V299" s="36"/>
      <c r="W299" s="36"/>
      <c r="X299" s="36"/>
      <c r="Y299" s="36"/>
      <c r="Z299" s="36"/>
      <c r="AA299" s="36"/>
      <c r="AB299" s="37"/>
      <c r="AC299" s="37"/>
      <c r="AD299" s="37"/>
      <c r="AE299" s="37"/>
      <c r="AF299" s="37"/>
      <c r="AG299" s="36"/>
      <c r="AH299" s="36"/>
      <c r="AI299" s="36"/>
      <c r="AJ299" s="36"/>
      <c r="AK299" s="36"/>
      <c r="AL299" s="36"/>
      <c r="AM299" s="36"/>
      <c r="AN299" s="40"/>
      <c r="AO299" s="37"/>
    </row>
  </sheetData>
  <mergeCells count="46">
    <mergeCell ref="AO7:AR7"/>
    <mergeCell ref="AC8:AD8"/>
    <mergeCell ref="AM8:AM10"/>
    <mergeCell ref="AN8:AN10"/>
    <mergeCell ref="AK9:AK10"/>
    <mergeCell ref="AE9:AE10"/>
    <mergeCell ref="AH9:AH10"/>
    <mergeCell ref="A4:AN4"/>
    <mergeCell ref="A5:AN5"/>
    <mergeCell ref="AJ9:AJ10"/>
    <mergeCell ref="AG9:AG10"/>
    <mergeCell ref="AF9:AF10"/>
    <mergeCell ref="AA9:AA10"/>
    <mergeCell ref="J8:J10"/>
    <mergeCell ref="D8:D10"/>
    <mergeCell ref="H8:H10"/>
    <mergeCell ref="P9:P10"/>
    <mergeCell ref="R9:R10"/>
    <mergeCell ref="Z9:Z10"/>
    <mergeCell ref="W8:AA8"/>
    <mergeCell ref="Y9:Y10"/>
    <mergeCell ref="E8:E10"/>
    <mergeCell ref="A8:A10"/>
    <mergeCell ref="M8:M10"/>
    <mergeCell ref="AC9:AC10"/>
    <mergeCell ref="K8:K10"/>
    <mergeCell ref="A12:AN12"/>
    <mergeCell ref="L8:L10"/>
    <mergeCell ref="AI8:AL8"/>
    <mergeCell ref="AE8:AH8"/>
    <mergeCell ref="AD9:AD10"/>
    <mergeCell ref="G8:G10"/>
    <mergeCell ref="AL9:AL10"/>
    <mergeCell ref="F8:F10"/>
    <mergeCell ref="I8:I10"/>
    <mergeCell ref="N8:N10"/>
    <mergeCell ref="AB8:AB10"/>
    <mergeCell ref="B8:B10"/>
    <mergeCell ref="W9:W10"/>
    <mergeCell ref="X9:X10"/>
    <mergeCell ref="T9:T10"/>
    <mergeCell ref="O8:R8"/>
    <mergeCell ref="AO8:AO10"/>
    <mergeCell ref="S9:S10"/>
    <mergeCell ref="V9:V10"/>
    <mergeCell ref="T8:V8"/>
  </mergeCells>
  <phoneticPr fontId="3" type="noConversion"/>
  <dataValidations count="2">
    <dataValidation type="list" allowBlank="1" showInputMessage="1" showErrorMessage="1" sqref="S13:S263">
      <formula1>"10|SIM C,11|SIM A,12|SIM BI,13|SIM A UMUM,14|SIM BI UMUM,15|SIM BII UMUM,20|STNK,30|SIM&amp;STNK,40|KENDARAAN,50|BUKU KIR"</formula1>
    </dataValidation>
    <dataValidation type="list" allowBlank="1" showInputMessage="1" showErrorMessage="1" sqref="W13:W265">
      <formula1>"1|SPDMTR,2|PICKUP,3|MBLPENUMPPRIB,4|MBLPENUMUMUM,5|BUS,6|TRUK,7|TRUKGAND,8|TRONTON,99|LAIN-LAIN"</formula1>
    </dataValidation>
  </dataValidations>
  <pageMargins left="0.25" right="0.25" top="0.5" bottom="0.5" header="0.5" footer="0.5"/>
  <pageSetup paperSize="256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Z114"/>
  <sheetViews>
    <sheetView tabSelected="1" zoomScale="85" zoomScaleNormal="85" workbookViewId="0">
      <selection activeCell="H6" sqref="H6"/>
    </sheetView>
  </sheetViews>
  <sheetFormatPr defaultRowHeight="15"/>
  <cols>
    <col min="1" max="1" width="4.7109375" style="65" customWidth="1"/>
    <col min="2" max="2" width="13.5703125" style="70" customWidth="1"/>
    <col min="3" max="3" width="10.85546875" style="71" customWidth="1"/>
    <col min="4" max="4" width="6.7109375" style="66" customWidth="1"/>
    <col min="5" max="5" width="16" style="65" customWidth="1"/>
    <col min="6" max="6" width="13.85546875" style="66" customWidth="1"/>
    <col min="7" max="7" width="15.28515625" style="67" customWidth="1"/>
    <col min="8" max="8" width="16.7109375" style="68" customWidth="1"/>
    <col min="9" max="9" width="24" style="69" customWidth="1"/>
    <col min="10" max="10" width="21.5703125" style="65" customWidth="1"/>
    <col min="11" max="11" width="16.140625" style="65" customWidth="1"/>
    <col min="12" max="12" width="13.42578125" style="65" customWidth="1"/>
    <col min="13" max="13" width="11.28515625" style="65" customWidth="1"/>
    <col min="14" max="14" width="7.5703125" style="66" customWidth="1"/>
    <col min="15" max="15" width="8.28515625" style="65" customWidth="1"/>
    <col min="16" max="16" width="9.85546875" style="66" customWidth="1"/>
    <col min="17" max="17" width="23.7109375" style="66" customWidth="1"/>
    <col min="18" max="18" width="23.85546875" style="66" customWidth="1"/>
    <col min="19" max="19" width="10.85546875" style="66" customWidth="1"/>
    <col min="20" max="20" width="11.85546875" style="66" customWidth="1"/>
    <col min="21" max="22" width="11" style="66" customWidth="1"/>
    <col min="23" max="23" width="9" style="66" customWidth="1"/>
    <col min="24" max="24" width="13.42578125" style="66" customWidth="1"/>
    <col min="25" max="25" width="12.85546875" style="66" hidden="1" customWidth="1"/>
    <col min="26" max="26" width="15.28515625" style="66" hidden="1" customWidth="1"/>
  </cols>
  <sheetData>
    <row r="5" spans="1:26" ht="26.25">
      <c r="A5" s="220" t="s">
        <v>1042</v>
      </c>
      <c r="B5" s="223"/>
      <c r="C5" s="224"/>
      <c r="D5" s="225"/>
      <c r="E5" s="225"/>
      <c r="F5" s="225"/>
      <c r="G5" s="226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1:26" ht="31.5">
      <c r="A6" s="221" t="s">
        <v>1044</v>
      </c>
      <c r="B6" s="223"/>
      <c r="C6" s="224"/>
      <c r="D6" s="225"/>
      <c r="E6" s="225"/>
      <c r="F6" s="225"/>
      <c r="G6" s="226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</row>
    <row r="7" spans="1:26" ht="26.25">
      <c r="A7" s="222" t="s">
        <v>1043</v>
      </c>
      <c r="B7" s="223"/>
      <c r="C7" s="224"/>
      <c r="D7" s="225"/>
      <c r="E7" s="225"/>
      <c r="F7" s="225"/>
      <c r="G7" s="226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</row>
    <row r="8" spans="1:26" s="124" customFormat="1" ht="60" customHeight="1">
      <c r="A8" s="184" t="s">
        <v>46</v>
      </c>
      <c r="B8" s="184" t="s">
        <v>58</v>
      </c>
      <c r="C8" s="185" t="s">
        <v>59</v>
      </c>
      <c r="D8" s="184" t="s">
        <v>60</v>
      </c>
      <c r="E8" s="184" t="s">
        <v>61</v>
      </c>
      <c r="F8" s="184" t="s">
        <v>62</v>
      </c>
      <c r="G8" s="186" t="s">
        <v>63</v>
      </c>
      <c r="H8" s="184" t="s">
        <v>0</v>
      </c>
      <c r="I8" s="184" t="s">
        <v>64</v>
      </c>
      <c r="J8" s="184" t="s">
        <v>48</v>
      </c>
      <c r="K8" s="184" t="s">
        <v>65</v>
      </c>
      <c r="L8" s="184" t="s">
        <v>45</v>
      </c>
      <c r="M8" s="184" t="s">
        <v>66</v>
      </c>
      <c r="N8" s="184" t="s">
        <v>67</v>
      </c>
      <c r="O8" s="184" t="s">
        <v>68</v>
      </c>
      <c r="P8" s="184" t="s">
        <v>69</v>
      </c>
      <c r="Q8" s="184" t="s">
        <v>70</v>
      </c>
      <c r="R8" s="184" t="s">
        <v>71</v>
      </c>
      <c r="S8" s="184" t="s">
        <v>72</v>
      </c>
      <c r="T8" s="184" t="s">
        <v>73</v>
      </c>
      <c r="U8" s="184" t="s">
        <v>74</v>
      </c>
      <c r="V8" s="184" t="s">
        <v>75</v>
      </c>
      <c r="W8" s="184" t="s">
        <v>76</v>
      </c>
      <c r="X8" s="184" t="s">
        <v>77</v>
      </c>
      <c r="Y8" s="183" t="s">
        <v>78</v>
      </c>
      <c r="Z8" s="183" t="s">
        <v>79</v>
      </c>
    </row>
    <row r="9" spans="1:26" s="124" customFormat="1" ht="18" customHeight="1">
      <c r="A9" s="187">
        <v>1</v>
      </c>
      <c r="B9" s="188" t="str">
        <f>'2018'!B13</f>
        <v>E8371257</v>
      </c>
      <c r="C9" s="189" t="str">
        <f>'2018'!C13</f>
        <v>29-11-2018</v>
      </c>
      <c r="D9" s="190" t="s">
        <v>80</v>
      </c>
      <c r="E9" s="191" t="str">
        <f>'2018'!AO13</f>
        <v>229550021145838</v>
      </c>
      <c r="F9" s="190" t="s">
        <v>82</v>
      </c>
      <c r="G9" s="188" t="str">
        <f>'2018'!AI13</f>
        <v>M DJUMRI</v>
      </c>
      <c r="H9" s="192" t="str">
        <f>'2018'!E13</f>
        <v>DEDI M</v>
      </c>
      <c r="I9" s="193" t="str">
        <f>'2018'!F13</f>
        <v>ANYER CILEGON</v>
      </c>
      <c r="J9" s="188" t="str">
        <f>'2018'!AM13</f>
        <v>291 (2) J 106 (8) UULLAJ</v>
      </c>
      <c r="K9" s="188" t="str">
        <f>'2018'!S13</f>
        <v>10|SIM C</v>
      </c>
      <c r="L9" s="188" t="str">
        <f>'2018'!W13</f>
        <v>1|SPDMTR</v>
      </c>
      <c r="M9" s="188" t="str">
        <f>'2018'!AA13</f>
        <v>A-3618-GV</v>
      </c>
      <c r="N9" s="73"/>
      <c r="O9" s="123">
        <v>97560</v>
      </c>
      <c r="P9" s="73">
        <v>48632</v>
      </c>
      <c r="Q9" s="231" t="s">
        <v>1053</v>
      </c>
      <c r="R9" s="231" t="s">
        <v>1054</v>
      </c>
      <c r="S9" s="122" t="s">
        <v>1055</v>
      </c>
      <c r="T9" s="178">
        <f>'2018'!AG13</f>
        <v>43448</v>
      </c>
      <c r="U9" s="73" t="s">
        <v>1052</v>
      </c>
      <c r="V9" s="227">
        <v>69000</v>
      </c>
      <c r="W9" s="227">
        <v>1000</v>
      </c>
      <c r="X9" s="73" t="s">
        <v>1045</v>
      </c>
      <c r="Y9" s="73"/>
      <c r="Z9" s="73"/>
    </row>
    <row r="10" spans="1:26" s="124" customFormat="1" ht="18" customHeight="1">
      <c r="A10" s="187">
        <v>2</v>
      </c>
      <c r="B10" s="188" t="str">
        <f>'2018'!B14</f>
        <v>E8371260</v>
      </c>
      <c r="C10" s="189" t="str">
        <f>'2018'!C14</f>
        <v>29-11-2018</v>
      </c>
      <c r="D10" s="190" t="s">
        <v>80</v>
      </c>
      <c r="E10" s="191" t="str">
        <f>'2018'!AO14</f>
        <v>'229550021670293</v>
      </c>
      <c r="F10" s="190" t="s">
        <v>82</v>
      </c>
      <c r="G10" s="188" t="str">
        <f>'2018'!AI14</f>
        <v>M DJUMRI</v>
      </c>
      <c r="H10" s="192" t="str">
        <f>'2018'!E14</f>
        <v>ASEP SAEPULLOH</v>
      </c>
      <c r="I10" s="193" t="str">
        <f>'2018'!F14</f>
        <v>SAMABAYA PANDEGLANG</v>
      </c>
      <c r="J10" s="188" t="str">
        <f>'2018'!AM14</f>
        <v>291 (2) J 106 (8) UULLAJ</v>
      </c>
      <c r="K10" s="188" t="str">
        <f>'2018'!S14</f>
        <v>20|STNK</v>
      </c>
      <c r="L10" s="188" t="str">
        <f>'2018'!W14</f>
        <v>1|SPDMTR</v>
      </c>
      <c r="M10" s="188" t="str">
        <f>'2018'!AA14</f>
        <v>A-4427-BA</v>
      </c>
      <c r="N10" s="73"/>
      <c r="O10" s="123">
        <v>97560</v>
      </c>
      <c r="P10" s="73">
        <v>48633</v>
      </c>
      <c r="Q10" s="231" t="s">
        <v>1053</v>
      </c>
      <c r="R10" s="231" t="s">
        <v>1054</v>
      </c>
      <c r="S10" s="122" t="s">
        <v>1055</v>
      </c>
      <c r="T10" s="178">
        <f>'2018'!AG14</f>
        <v>43448</v>
      </c>
      <c r="U10" s="73" t="s">
        <v>1052</v>
      </c>
      <c r="V10" s="227">
        <v>69000</v>
      </c>
      <c r="W10" s="227">
        <v>1000</v>
      </c>
      <c r="X10" s="73" t="s">
        <v>1045</v>
      </c>
      <c r="Y10" s="73"/>
      <c r="Z10" s="73"/>
    </row>
    <row r="11" spans="1:26" s="124" customFormat="1" ht="18" customHeight="1">
      <c r="A11" s="187">
        <v>3</v>
      </c>
      <c r="B11" s="188" t="str">
        <f>'2018'!B16</f>
        <v>D6717929</v>
      </c>
      <c r="C11" s="189" t="str">
        <f>'2018'!C16</f>
        <v>30-11-2018</v>
      </c>
      <c r="D11" s="190" t="s">
        <v>80</v>
      </c>
      <c r="E11" s="191" t="str">
        <f>'2018'!AO16</f>
        <v>229550021508412</v>
      </c>
      <c r="F11" s="190" t="s">
        <v>82</v>
      </c>
      <c r="G11" s="188" t="str">
        <f>'2018'!AI16</f>
        <v>RULY</v>
      </c>
      <c r="H11" s="192" t="str">
        <f>'2018'!E16</f>
        <v>SUBHI</v>
      </c>
      <c r="I11" s="193" t="str">
        <f>'2018'!F16</f>
        <v>WALANTAKA SERANG</v>
      </c>
      <c r="J11" s="188" t="str">
        <f>'2018'!AM16</f>
        <v>291 (2) J 106 (8) UULLAJ</v>
      </c>
      <c r="K11" s="188" t="str">
        <f>'2018'!S16</f>
        <v>20|STNK</v>
      </c>
      <c r="L11" s="188" t="str">
        <f>'2018'!W16</f>
        <v>1|SPDMTR</v>
      </c>
      <c r="M11" s="188" t="str">
        <f>'2018'!AA16</f>
        <v>A-3396-FX</v>
      </c>
      <c r="N11" s="73"/>
      <c r="O11" s="123">
        <v>97560</v>
      </c>
      <c r="P11" s="73">
        <v>48634</v>
      </c>
      <c r="Q11" s="231" t="s">
        <v>1053</v>
      </c>
      <c r="R11" s="231" t="s">
        <v>1054</v>
      </c>
      <c r="S11" s="122" t="s">
        <v>1055</v>
      </c>
      <c r="T11" s="178">
        <f>'2018'!AG16</f>
        <v>43448</v>
      </c>
      <c r="U11" s="73" t="s">
        <v>1052</v>
      </c>
      <c r="V11" s="227">
        <v>69000</v>
      </c>
      <c r="W11" s="227">
        <v>1000</v>
      </c>
      <c r="X11" s="73" t="s">
        <v>1045</v>
      </c>
      <c r="Y11" s="73"/>
      <c r="Z11" s="73"/>
    </row>
    <row r="12" spans="1:26" s="124" customFormat="1" ht="18" customHeight="1">
      <c r="A12" s="187">
        <v>4</v>
      </c>
      <c r="B12" s="188" t="str">
        <f>'2018'!B18</f>
        <v>E8382277</v>
      </c>
      <c r="C12" s="189" t="str">
        <f>'2018'!C18</f>
        <v>30-11-2018</v>
      </c>
      <c r="D12" s="190" t="s">
        <v>80</v>
      </c>
      <c r="E12" s="191" t="str">
        <f>'2018'!AO18</f>
        <v>229550021508281</v>
      </c>
      <c r="F12" s="190" t="s">
        <v>82</v>
      </c>
      <c r="G12" s="188" t="str">
        <f>'2018'!AI18</f>
        <v>INDRAWAN M</v>
      </c>
      <c r="H12" s="192" t="str">
        <f>'2018'!E18</f>
        <v>MIRSA</v>
      </c>
      <c r="I12" s="193" t="str">
        <f>'2018'!F18</f>
        <v>KP MAJA</v>
      </c>
      <c r="J12" s="188" t="str">
        <f>'2018'!AM18</f>
        <v>291 (2) J 106 (8) UULLAJ</v>
      </c>
      <c r="K12" s="188" t="str">
        <f>'2018'!S18</f>
        <v>20|STNK</v>
      </c>
      <c r="L12" s="188" t="str">
        <f>'2018'!W18</f>
        <v>1|SPDMTR</v>
      </c>
      <c r="M12" s="188" t="str">
        <f>'2018'!AA18</f>
        <v>A-3678-GE</v>
      </c>
      <c r="N12" s="73"/>
      <c r="O12" s="123">
        <v>97560</v>
      </c>
      <c r="P12" s="73">
        <v>48635</v>
      </c>
      <c r="Q12" s="231" t="s">
        <v>1053</v>
      </c>
      <c r="R12" s="231" t="s">
        <v>1054</v>
      </c>
      <c r="S12" s="122" t="s">
        <v>1055</v>
      </c>
      <c r="T12" s="178">
        <f>'2018'!AG18</f>
        <v>43448</v>
      </c>
      <c r="U12" s="73" t="s">
        <v>1052</v>
      </c>
      <c r="V12" s="227">
        <v>69000</v>
      </c>
      <c r="W12" s="227">
        <v>1000</v>
      </c>
      <c r="X12" s="73" t="s">
        <v>1045</v>
      </c>
      <c r="Y12" s="73"/>
      <c r="Z12" s="73"/>
    </row>
    <row r="13" spans="1:26" s="124" customFormat="1" ht="18" customHeight="1">
      <c r="A13" s="187">
        <v>5</v>
      </c>
      <c r="B13" s="188" t="str">
        <f>'2018'!B20</f>
        <v>E8382269</v>
      </c>
      <c r="C13" s="189" t="str">
        <f>'2018'!C20</f>
        <v>30-11-2018</v>
      </c>
      <c r="D13" s="190" t="s">
        <v>80</v>
      </c>
      <c r="E13" s="191" t="str">
        <f>'2018'!AO20</f>
        <v>229550021515357</v>
      </c>
      <c r="F13" s="190" t="s">
        <v>82</v>
      </c>
      <c r="G13" s="188" t="str">
        <f>'2018'!AI20</f>
        <v>WILDAN</v>
      </c>
      <c r="H13" s="192" t="str">
        <f>'2018'!E20</f>
        <v>SONAI</v>
      </c>
      <c r="I13" s="193" t="str">
        <f>'2018'!F20</f>
        <v>SERANG</v>
      </c>
      <c r="J13" s="188" t="str">
        <f>'2018'!AM20</f>
        <v>307 Jo (169 (1) UULLAJ</v>
      </c>
      <c r="K13" s="188" t="str">
        <f>'2018'!S20</f>
        <v>20|STNK</v>
      </c>
      <c r="L13" s="188" t="str">
        <f>'2018'!W20</f>
        <v>2|PICKUP</v>
      </c>
      <c r="M13" s="188" t="str">
        <f>'2018'!AA20</f>
        <v>A-8058-AJ</v>
      </c>
      <c r="N13" s="73"/>
      <c r="O13" s="123">
        <v>97560</v>
      </c>
      <c r="P13" s="73">
        <v>48636</v>
      </c>
      <c r="Q13" s="231" t="s">
        <v>1053</v>
      </c>
      <c r="R13" s="231" t="s">
        <v>1054</v>
      </c>
      <c r="S13" s="122" t="s">
        <v>1055</v>
      </c>
      <c r="T13" s="178">
        <f>'2018'!AG20</f>
        <v>43448</v>
      </c>
      <c r="U13" s="73" t="s">
        <v>1052</v>
      </c>
      <c r="V13" s="227">
        <v>99000</v>
      </c>
      <c r="W13" s="227">
        <v>1000</v>
      </c>
      <c r="X13" s="73" t="s">
        <v>1045</v>
      </c>
      <c r="Y13" s="73"/>
      <c r="Z13" s="73"/>
    </row>
    <row r="14" spans="1:26" s="124" customFormat="1" ht="18" customHeight="1">
      <c r="A14" s="187">
        <v>6</v>
      </c>
      <c r="B14" s="188" t="str">
        <f>'2018'!B21</f>
        <v>E8382270</v>
      </c>
      <c r="C14" s="189" t="str">
        <f>'2018'!C21</f>
        <v>30-11-2018</v>
      </c>
      <c r="D14" s="190" t="s">
        <v>80</v>
      </c>
      <c r="E14" s="191" t="str">
        <f>'2018'!AO21</f>
        <v>229550021515393</v>
      </c>
      <c r="F14" s="190" t="s">
        <v>82</v>
      </c>
      <c r="G14" s="188" t="str">
        <f>'2018'!AI21</f>
        <v>WILDAN</v>
      </c>
      <c r="H14" s="192" t="str">
        <f>'2018'!E21</f>
        <v>SURA</v>
      </c>
      <c r="I14" s="193" t="str">
        <f>'2018'!F21</f>
        <v xml:space="preserve">CINANGKA </v>
      </c>
      <c r="J14" s="188" t="str">
        <f>'2018'!AM21</f>
        <v>289 jo 106 (6) UULAJ</v>
      </c>
      <c r="K14" s="188" t="str">
        <f>'2018'!S21</f>
        <v>20|STNK</v>
      </c>
      <c r="L14" s="188" t="str">
        <f>'2018'!W21</f>
        <v>2|PICKUP</v>
      </c>
      <c r="M14" s="188" t="str">
        <f>'2018'!AA21</f>
        <v>A-8861-X</v>
      </c>
      <c r="N14" s="73"/>
      <c r="O14" s="123">
        <v>97560</v>
      </c>
      <c r="P14" s="73">
        <v>48637</v>
      </c>
      <c r="Q14" s="231" t="s">
        <v>1053</v>
      </c>
      <c r="R14" s="231" t="s">
        <v>1054</v>
      </c>
      <c r="S14" s="122" t="s">
        <v>1055</v>
      </c>
      <c r="T14" s="178">
        <f>'2018'!AG21</f>
        <v>43448</v>
      </c>
      <c r="U14" s="73" t="s">
        <v>1052</v>
      </c>
      <c r="V14" s="227">
        <v>99000</v>
      </c>
      <c r="W14" s="227">
        <v>1000</v>
      </c>
      <c r="X14" s="73" t="s">
        <v>1045</v>
      </c>
      <c r="Y14" s="73"/>
      <c r="Z14" s="73"/>
    </row>
    <row r="15" spans="1:26" s="124" customFormat="1" ht="18" customHeight="1">
      <c r="A15" s="187">
        <v>7</v>
      </c>
      <c r="B15" s="188" t="str">
        <f>'2018'!B22</f>
        <v>E8382271</v>
      </c>
      <c r="C15" s="189" t="str">
        <f>'2018'!C22</f>
        <v>30-11-2018</v>
      </c>
      <c r="D15" s="190" t="s">
        <v>80</v>
      </c>
      <c r="E15" s="191" t="str">
        <f>'2018'!AO22</f>
        <v>229550021515301</v>
      </c>
      <c r="F15" s="190" t="s">
        <v>82</v>
      </c>
      <c r="G15" s="188" t="str">
        <f>'2018'!AI22</f>
        <v>WILDAN</v>
      </c>
      <c r="H15" s="192" t="str">
        <f>'2018'!E22</f>
        <v>AA SULAIHA</v>
      </c>
      <c r="I15" s="193" t="str">
        <f>'2018'!F22</f>
        <v>CIKULUR</v>
      </c>
      <c r="J15" s="188" t="str">
        <f>'2018'!AM22</f>
        <v>289 jo 106 (6) UULAJ</v>
      </c>
      <c r="K15" s="188" t="str">
        <f>'2018'!S22</f>
        <v>20|STNK</v>
      </c>
      <c r="L15" s="188" t="str">
        <f>'2018'!W22</f>
        <v>2|PICKUP</v>
      </c>
      <c r="M15" s="188" t="str">
        <f>'2018'!AA22</f>
        <v>A-8552-UD</v>
      </c>
      <c r="N15" s="73"/>
      <c r="O15" s="123">
        <v>97560</v>
      </c>
      <c r="P15" s="73">
        <v>48638</v>
      </c>
      <c r="Q15" s="231" t="s">
        <v>1053</v>
      </c>
      <c r="R15" s="231" t="s">
        <v>1054</v>
      </c>
      <c r="S15" s="122" t="s">
        <v>1055</v>
      </c>
      <c r="T15" s="178">
        <f>'2018'!AG22</f>
        <v>43448</v>
      </c>
      <c r="U15" s="73" t="s">
        <v>1052</v>
      </c>
      <c r="V15" s="227">
        <v>99000</v>
      </c>
      <c r="W15" s="227">
        <v>1000</v>
      </c>
      <c r="X15" s="73" t="s">
        <v>1045</v>
      </c>
      <c r="Y15" s="73"/>
      <c r="Z15" s="73"/>
    </row>
    <row r="16" spans="1:26" s="124" customFormat="1" ht="18" customHeight="1">
      <c r="A16" s="187">
        <v>8</v>
      </c>
      <c r="B16" s="188" t="str">
        <f>'2018'!B23</f>
        <v>E8382287</v>
      </c>
      <c r="C16" s="189" t="str">
        <f>'2018'!C23</f>
        <v>03-12-2018</v>
      </c>
      <c r="D16" s="190" t="s">
        <v>80</v>
      </c>
      <c r="E16" s="191" t="str">
        <f>'2018'!AO23</f>
        <v>229550021567839</v>
      </c>
      <c r="F16" s="190" t="s">
        <v>82</v>
      </c>
      <c r="G16" s="188" t="str">
        <f>'2018'!AI23</f>
        <v>SYARIF</v>
      </c>
      <c r="H16" s="192" t="str">
        <f>'2018'!E23</f>
        <v>ARMANUDIN</v>
      </c>
      <c r="I16" s="193" t="str">
        <f>'2018'!F23</f>
        <v>PETIR SERANG</v>
      </c>
      <c r="J16" s="188" t="str">
        <f>'2018'!AM23</f>
        <v>291 (1) Jo 106 (8) UULLAJ</v>
      </c>
      <c r="K16" s="188" t="str">
        <f>'2018'!S23</f>
        <v>20|STNK</v>
      </c>
      <c r="L16" s="188" t="str">
        <f>'2018'!W23</f>
        <v>1|SPDMTR</v>
      </c>
      <c r="M16" s="188" t="str">
        <f>'2018'!AA23</f>
        <v>A-2045-WS</v>
      </c>
      <c r="N16" s="73"/>
      <c r="O16" s="123">
        <v>97560</v>
      </c>
      <c r="P16" s="73">
        <v>48639</v>
      </c>
      <c r="Q16" s="231" t="s">
        <v>1053</v>
      </c>
      <c r="R16" s="231" t="s">
        <v>1054</v>
      </c>
      <c r="S16" s="122" t="s">
        <v>1055</v>
      </c>
      <c r="T16" s="178">
        <f>'2018'!AG23</f>
        <v>43448</v>
      </c>
      <c r="U16" s="73" t="s">
        <v>1052</v>
      </c>
      <c r="V16" s="227">
        <v>69000</v>
      </c>
      <c r="W16" s="227">
        <v>1000</v>
      </c>
      <c r="X16" s="73" t="s">
        <v>1045</v>
      </c>
      <c r="Y16" s="73"/>
      <c r="Z16" s="73"/>
    </row>
    <row r="17" spans="1:26" s="124" customFormat="1" ht="18" customHeight="1">
      <c r="A17" s="187">
        <v>9</v>
      </c>
      <c r="B17" s="188" t="str">
        <f>'2018'!B24</f>
        <v>E8382288</v>
      </c>
      <c r="C17" s="189" t="str">
        <f>'2018'!C24</f>
        <v>03-12-2018</v>
      </c>
      <c r="D17" s="190" t="s">
        <v>80</v>
      </c>
      <c r="E17" s="191" t="str">
        <f>'2018'!AO24</f>
        <v>229550021567888</v>
      </c>
      <c r="F17" s="190" t="s">
        <v>82</v>
      </c>
      <c r="G17" s="188" t="str">
        <f>'2018'!AI24</f>
        <v>SYARIF</v>
      </c>
      <c r="H17" s="192" t="str">
        <f>'2018'!E24</f>
        <v>SAYIDI</v>
      </c>
      <c r="I17" s="193" t="str">
        <f>'2018'!F24</f>
        <v>COMPRENG</v>
      </c>
      <c r="J17" s="188" t="str">
        <f>'2018'!AM24</f>
        <v>291 (2) jo 106 (8) UULLAJ</v>
      </c>
      <c r="K17" s="188" t="str">
        <f>'2018'!S24</f>
        <v>20|STNK</v>
      </c>
      <c r="L17" s="188" t="str">
        <f>'2018'!W24</f>
        <v>1|SPDMTR</v>
      </c>
      <c r="M17" s="188" t="str">
        <f>'2018'!AA24</f>
        <v>T-2502-WS</v>
      </c>
      <c r="N17" s="73"/>
      <c r="O17" s="123">
        <v>97560</v>
      </c>
      <c r="P17" s="73">
        <v>48640</v>
      </c>
      <c r="Q17" s="231" t="s">
        <v>1053</v>
      </c>
      <c r="R17" s="231" t="s">
        <v>1054</v>
      </c>
      <c r="S17" s="122" t="s">
        <v>1055</v>
      </c>
      <c r="T17" s="178">
        <f>'2018'!AG24</f>
        <v>43448</v>
      </c>
      <c r="U17" s="73" t="s">
        <v>1052</v>
      </c>
      <c r="V17" s="227">
        <v>69000</v>
      </c>
      <c r="W17" s="227">
        <v>1000</v>
      </c>
      <c r="X17" s="73" t="s">
        <v>1045</v>
      </c>
      <c r="Y17" s="73"/>
      <c r="Z17" s="73"/>
    </row>
    <row r="18" spans="1:26" s="124" customFormat="1" ht="18" customHeight="1">
      <c r="A18" s="187">
        <v>10</v>
      </c>
      <c r="B18" s="188" t="str">
        <f>'2018'!B25</f>
        <v>E8371630</v>
      </c>
      <c r="C18" s="189" t="str">
        <f>'2018'!C25</f>
        <v>30-11-2018</v>
      </c>
      <c r="D18" s="190" t="s">
        <v>80</v>
      </c>
      <c r="E18" s="191" t="str">
        <f>'2018'!AO25</f>
        <v>229550021567680</v>
      </c>
      <c r="F18" s="190" t="s">
        <v>82</v>
      </c>
      <c r="G18" s="188" t="str">
        <f>'2018'!AI25</f>
        <v>MARJUKI</v>
      </c>
      <c r="H18" s="192" t="str">
        <f>'2018'!E25</f>
        <v>EGI SETIAWAN</v>
      </c>
      <c r="I18" s="193" t="str">
        <f>'2018'!F25</f>
        <v>CIPEUCANG PANDEGLANG</v>
      </c>
      <c r="J18" s="188" t="str">
        <f>'2018'!AM25</f>
        <v>291 (2) jo 106 (8) UULLAJ</v>
      </c>
      <c r="K18" s="188" t="str">
        <f>'2018'!S25</f>
        <v>20|STNK</v>
      </c>
      <c r="L18" s="188" t="str">
        <f>'2018'!W25</f>
        <v>1|SPDMTR</v>
      </c>
      <c r="M18" s="188" t="str">
        <f>'2018'!AA25</f>
        <v>A-6595-LB</v>
      </c>
      <c r="N18" s="73"/>
      <c r="O18" s="123">
        <v>97560</v>
      </c>
      <c r="P18" s="73">
        <v>48641</v>
      </c>
      <c r="Q18" s="231" t="s">
        <v>1053</v>
      </c>
      <c r="R18" s="231" t="s">
        <v>1054</v>
      </c>
      <c r="S18" s="122" t="s">
        <v>1055</v>
      </c>
      <c r="T18" s="178">
        <f>'2018'!AG25</f>
        <v>43448</v>
      </c>
      <c r="U18" s="73" t="s">
        <v>1052</v>
      </c>
      <c r="V18" s="227">
        <v>69000</v>
      </c>
      <c r="W18" s="227">
        <v>1000</v>
      </c>
      <c r="X18" s="73" t="s">
        <v>1045</v>
      </c>
      <c r="Y18" s="73"/>
      <c r="Z18" s="73"/>
    </row>
    <row r="19" spans="1:26" s="124" customFormat="1" ht="18" customHeight="1">
      <c r="A19" s="187">
        <v>11</v>
      </c>
      <c r="B19" s="188" t="str">
        <f>'2018'!B26</f>
        <v>E8371631</v>
      </c>
      <c r="C19" s="189" t="str">
        <f>'2018'!C26</f>
        <v>30-11-2018</v>
      </c>
      <c r="D19" s="190" t="s">
        <v>80</v>
      </c>
      <c r="E19" s="191" t="str">
        <f>'2018'!AO26</f>
        <v>229550021567722</v>
      </c>
      <c r="F19" s="190" t="s">
        <v>82</v>
      </c>
      <c r="G19" s="188" t="str">
        <f>'2018'!AI26</f>
        <v>MARJUKI</v>
      </c>
      <c r="H19" s="192" t="str">
        <f>'2018'!E26</f>
        <v>MUSTAHID</v>
      </c>
      <c r="I19" s="193" t="str">
        <f>'2018'!F26</f>
        <v>JAKARTA UTARA</v>
      </c>
      <c r="J19" s="188" t="str">
        <f>'2018'!AM26</f>
        <v>291 (2) jo 106 (8) UULLAJ</v>
      </c>
      <c r="K19" s="188" t="str">
        <f>'2018'!S26</f>
        <v>20|STNK</v>
      </c>
      <c r="L19" s="188" t="str">
        <f>'2018'!W26</f>
        <v>1|SPDMTR</v>
      </c>
      <c r="M19" s="188" t="str">
        <f>'2018'!AA26</f>
        <v>B-3860-UID</v>
      </c>
      <c r="N19" s="73"/>
      <c r="O19" s="123">
        <v>97560</v>
      </c>
      <c r="P19" s="73">
        <v>48642</v>
      </c>
      <c r="Q19" s="231" t="s">
        <v>1053</v>
      </c>
      <c r="R19" s="231" t="s">
        <v>1054</v>
      </c>
      <c r="S19" s="122" t="s">
        <v>1055</v>
      </c>
      <c r="T19" s="178">
        <f>'2018'!AG26</f>
        <v>43448</v>
      </c>
      <c r="U19" s="73" t="s">
        <v>1052</v>
      </c>
      <c r="V19" s="227">
        <v>69000</v>
      </c>
      <c r="W19" s="227">
        <v>1000</v>
      </c>
      <c r="X19" s="73" t="s">
        <v>1045</v>
      </c>
      <c r="Y19" s="73"/>
      <c r="Z19" s="73"/>
    </row>
    <row r="20" spans="1:26" s="124" customFormat="1" ht="18" customHeight="1">
      <c r="A20" s="187">
        <v>12</v>
      </c>
      <c r="B20" s="188" t="str">
        <f>'2018'!B27</f>
        <v>E8371632</v>
      </c>
      <c r="C20" s="189" t="str">
        <f>'2018'!C27</f>
        <v>30-11-2018</v>
      </c>
      <c r="D20" s="190" t="s">
        <v>80</v>
      </c>
      <c r="E20" s="191" t="str">
        <f>'2018'!AO27</f>
        <v>229550021567758</v>
      </c>
      <c r="F20" s="190" t="s">
        <v>82</v>
      </c>
      <c r="G20" s="188" t="str">
        <f>'2018'!AI27</f>
        <v>MARJUKI</v>
      </c>
      <c r="H20" s="192" t="str">
        <f>'2018'!E27</f>
        <v>CICI</v>
      </c>
      <c r="I20" s="193" t="str">
        <f>'2018'!F27</f>
        <v>CIPOCOK JAYA SERANG</v>
      </c>
      <c r="J20" s="188" t="str">
        <f>'2018'!AM27</f>
        <v>291 (2) jo 106 (8) UULLAJ</v>
      </c>
      <c r="K20" s="188" t="str">
        <f>'2018'!S27</f>
        <v>20|STNK</v>
      </c>
      <c r="L20" s="188" t="str">
        <f>'2018'!W27</f>
        <v>1|SPDMTR</v>
      </c>
      <c r="M20" s="188" t="str">
        <f>'2018'!AA27</f>
        <v>A-5576-MJ</v>
      </c>
      <c r="N20" s="72"/>
      <c r="O20" s="123">
        <v>97560</v>
      </c>
      <c r="P20" s="73">
        <v>48643</v>
      </c>
      <c r="Q20" s="231" t="s">
        <v>1053</v>
      </c>
      <c r="R20" s="231" t="s">
        <v>1054</v>
      </c>
      <c r="S20" s="122" t="s">
        <v>1055</v>
      </c>
      <c r="T20" s="178">
        <f>'2018'!AG27</f>
        <v>43448</v>
      </c>
      <c r="U20" s="73" t="s">
        <v>1052</v>
      </c>
      <c r="V20" s="227">
        <v>69000</v>
      </c>
      <c r="W20" s="227">
        <v>1000</v>
      </c>
      <c r="X20" s="73" t="s">
        <v>1045</v>
      </c>
      <c r="Y20" s="72"/>
      <c r="Z20" s="72"/>
    </row>
    <row r="21" spans="1:26" s="124" customFormat="1" ht="18" customHeight="1">
      <c r="A21" s="187">
        <v>13</v>
      </c>
      <c r="B21" s="188" t="str">
        <f>'2018'!B28</f>
        <v>E8371633</v>
      </c>
      <c r="C21" s="189" t="str">
        <f>'2018'!C28</f>
        <v>30-11-2018</v>
      </c>
      <c r="D21" s="190" t="s">
        <v>80</v>
      </c>
      <c r="E21" s="191" t="str">
        <f>'2018'!AO28</f>
        <v>229550021567792</v>
      </c>
      <c r="F21" s="190" t="s">
        <v>82</v>
      </c>
      <c r="G21" s="188" t="str">
        <f>'2018'!AI28</f>
        <v>MARJUKI</v>
      </c>
      <c r="H21" s="192" t="str">
        <f>'2018'!E28</f>
        <v>MUKTI</v>
      </c>
      <c r="I21" s="193" t="str">
        <f>'2018'!F28</f>
        <v>PETIR SERANG</v>
      </c>
      <c r="J21" s="188" t="str">
        <f>'2018'!AM28</f>
        <v>291 (2) jo 106 (8) UULLAJ</v>
      </c>
      <c r="K21" s="188" t="str">
        <f>'2018'!S28</f>
        <v>20|STNK</v>
      </c>
      <c r="L21" s="188" t="str">
        <f>'2018'!W28</f>
        <v>1|SPDMTR</v>
      </c>
      <c r="M21" s="188" t="str">
        <f>'2018'!AA28</f>
        <v>A-6889-CC</v>
      </c>
      <c r="N21" s="73"/>
      <c r="O21" s="123">
        <v>97560</v>
      </c>
      <c r="P21" s="73">
        <v>48644</v>
      </c>
      <c r="Q21" s="231" t="s">
        <v>1053</v>
      </c>
      <c r="R21" s="231" t="s">
        <v>1054</v>
      </c>
      <c r="S21" s="122" t="s">
        <v>1055</v>
      </c>
      <c r="T21" s="178">
        <f>'2018'!AG28</f>
        <v>43448</v>
      </c>
      <c r="U21" s="73" t="s">
        <v>1052</v>
      </c>
      <c r="V21" s="227">
        <v>69000</v>
      </c>
      <c r="W21" s="227">
        <v>1000</v>
      </c>
      <c r="X21" s="73" t="s">
        <v>1045</v>
      </c>
      <c r="Y21" s="73"/>
      <c r="Z21" s="73"/>
    </row>
    <row r="22" spans="1:26" s="124" customFormat="1" ht="18" customHeight="1">
      <c r="A22" s="187">
        <v>14</v>
      </c>
      <c r="B22" s="188" t="str">
        <f>'2018'!B29</f>
        <v>E8371634</v>
      </c>
      <c r="C22" s="189" t="str">
        <f>'2018'!C29</f>
        <v>03-12-2018</v>
      </c>
      <c r="D22" s="190" t="s">
        <v>80</v>
      </c>
      <c r="E22" s="191" t="str">
        <f>'2018'!AO29</f>
        <v>229550021575425</v>
      </c>
      <c r="F22" s="190" t="s">
        <v>82</v>
      </c>
      <c r="G22" s="188" t="str">
        <f>'2018'!AI29</f>
        <v>MARJUKI</v>
      </c>
      <c r="H22" s="192" t="str">
        <f>'2018'!E29</f>
        <v>MADEHA</v>
      </c>
      <c r="I22" s="193" t="str">
        <f>'2018'!F29</f>
        <v>KOTA SERANG</v>
      </c>
      <c r="J22" s="188" t="str">
        <f>'2018'!AM29</f>
        <v>288 (2) jo 106 (5) UULAJ</v>
      </c>
      <c r="K22" s="188" t="str">
        <f>'2018'!S29</f>
        <v>20|STNK</v>
      </c>
      <c r="L22" s="188" t="str">
        <f>'2018'!W29</f>
        <v>6|TRUK</v>
      </c>
      <c r="M22" s="188" t="str">
        <f>'2018'!AA29</f>
        <v>A-8741-TZ</v>
      </c>
      <c r="N22" s="73"/>
      <c r="O22" s="123">
        <v>97560</v>
      </c>
      <c r="P22" s="73">
        <v>48645</v>
      </c>
      <c r="Q22" s="231" t="s">
        <v>1053</v>
      </c>
      <c r="R22" s="231" t="s">
        <v>1054</v>
      </c>
      <c r="S22" s="122" t="s">
        <v>1055</v>
      </c>
      <c r="T22" s="178">
        <f>'2018'!AG29</f>
        <v>43448</v>
      </c>
      <c r="U22" s="73" t="s">
        <v>1052</v>
      </c>
      <c r="V22" s="227">
        <v>149000</v>
      </c>
      <c r="W22" s="227">
        <v>1000</v>
      </c>
      <c r="X22" s="73" t="s">
        <v>1045</v>
      </c>
      <c r="Y22" s="73"/>
      <c r="Z22" s="73"/>
    </row>
    <row r="23" spans="1:26" s="124" customFormat="1" ht="18" customHeight="1">
      <c r="A23" s="187">
        <v>15</v>
      </c>
      <c r="B23" s="188" t="str">
        <f>'2018'!B30</f>
        <v>E8371144</v>
      </c>
      <c r="C23" s="189" t="str">
        <f>'2018'!C30</f>
        <v>03-12-2018</v>
      </c>
      <c r="D23" s="190" t="s">
        <v>80</v>
      </c>
      <c r="E23" s="191" t="str">
        <f>'2018'!AO30</f>
        <v>229550025575376</v>
      </c>
      <c r="F23" s="190" t="s">
        <v>82</v>
      </c>
      <c r="G23" s="188" t="str">
        <f>'2018'!AI30</f>
        <v>ELI P</v>
      </c>
      <c r="H23" s="192" t="str">
        <f>'2018'!E30</f>
        <v>PAAT</v>
      </c>
      <c r="I23" s="193" t="str">
        <f>'2018'!F30</f>
        <v>SERANG</v>
      </c>
      <c r="J23" s="188" t="str">
        <f>'2018'!AM30</f>
        <v>281 Jo 77 (1) UULLAJ</v>
      </c>
      <c r="K23" s="188" t="str">
        <f>'2018'!S30</f>
        <v>20|STNK</v>
      </c>
      <c r="L23" s="188" t="str">
        <f>'2018'!W30</f>
        <v>6|TRUK</v>
      </c>
      <c r="M23" s="188" t="str">
        <f>'2018'!AA30</f>
        <v>A-8316-F</v>
      </c>
      <c r="N23" s="73"/>
      <c r="O23" s="123">
        <v>97560</v>
      </c>
      <c r="P23" s="73">
        <v>48646</v>
      </c>
      <c r="Q23" s="231" t="s">
        <v>1053</v>
      </c>
      <c r="R23" s="231" t="s">
        <v>1054</v>
      </c>
      <c r="S23" s="122" t="s">
        <v>1055</v>
      </c>
      <c r="T23" s="178">
        <f>'2018'!AG30</f>
        <v>43448</v>
      </c>
      <c r="U23" s="73" t="s">
        <v>1052</v>
      </c>
      <c r="V23" s="227">
        <v>149000</v>
      </c>
      <c r="W23" s="227">
        <v>1000</v>
      </c>
      <c r="X23" s="73" t="s">
        <v>1045</v>
      </c>
      <c r="Y23" s="73"/>
      <c r="Z23" s="73"/>
    </row>
    <row r="24" spans="1:26" s="124" customFormat="1" ht="18" customHeight="1">
      <c r="A24" s="187">
        <v>16</v>
      </c>
      <c r="B24" s="188" t="str">
        <f>'2018'!B31</f>
        <v>E8371145</v>
      </c>
      <c r="C24" s="189" t="str">
        <f>'2018'!C31</f>
        <v>03-12-2018</v>
      </c>
      <c r="D24" s="190" t="s">
        <v>80</v>
      </c>
      <c r="E24" s="191" t="str">
        <f>'2018'!AO31</f>
        <v>22955002475520</v>
      </c>
      <c r="F24" s="190" t="s">
        <v>82</v>
      </c>
      <c r="G24" s="188" t="str">
        <f>'2018'!AI31</f>
        <v>ELI P</v>
      </c>
      <c r="H24" s="192" t="str">
        <f>'2018'!E31</f>
        <v>AHMAD</v>
      </c>
      <c r="I24" s="193" t="str">
        <f>'2018'!F31</f>
        <v>TANGERANG</v>
      </c>
      <c r="J24" s="188" t="str">
        <f>'2018'!AM31</f>
        <v>288 (2) jo 106 (5) UULAJ</v>
      </c>
      <c r="K24" s="188" t="str">
        <f>'2018'!S31</f>
        <v>50|BUKU KIR</v>
      </c>
      <c r="L24" s="188" t="str">
        <f>'2018'!W31</f>
        <v>6|TRUK</v>
      </c>
      <c r="M24" s="188" t="str">
        <f>'2018'!AA31</f>
        <v>B-9512-BYX</v>
      </c>
      <c r="N24" s="73"/>
      <c r="O24" s="123">
        <v>97560</v>
      </c>
      <c r="P24" s="73">
        <v>48647</v>
      </c>
      <c r="Q24" s="231" t="s">
        <v>1053</v>
      </c>
      <c r="R24" s="231" t="s">
        <v>1054</v>
      </c>
      <c r="S24" s="122" t="s">
        <v>1055</v>
      </c>
      <c r="T24" s="178">
        <f>'2018'!AG31</f>
        <v>43448</v>
      </c>
      <c r="U24" s="73" t="s">
        <v>1052</v>
      </c>
      <c r="V24" s="227">
        <v>149000</v>
      </c>
      <c r="W24" s="227">
        <v>1000</v>
      </c>
      <c r="X24" s="73" t="s">
        <v>1045</v>
      </c>
      <c r="Y24" s="73"/>
      <c r="Z24" s="73"/>
    </row>
    <row r="25" spans="1:26" s="124" customFormat="1" ht="18" customHeight="1">
      <c r="A25" s="187">
        <v>17</v>
      </c>
      <c r="B25" s="188" t="str">
        <f>'2018'!B33</f>
        <v>E8382335</v>
      </c>
      <c r="C25" s="189" t="str">
        <f>'2018'!C33</f>
        <v>03-12-2018</v>
      </c>
      <c r="D25" s="190" t="s">
        <v>80</v>
      </c>
      <c r="E25" s="191" t="str">
        <f>'2018'!AO33</f>
        <v>229550021607654</v>
      </c>
      <c r="F25" s="190" t="s">
        <v>82</v>
      </c>
      <c r="G25" s="188" t="str">
        <f>'2018'!AI33</f>
        <v>HARIS</v>
      </c>
      <c r="H25" s="192" t="str">
        <f>'2018'!E33</f>
        <v>ADE RIDWAN</v>
      </c>
      <c r="I25" s="193" t="str">
        <f>'2018'!F33</f>
        <v>CURUG SERANG</v>
      </c>
      <c r="J25" s="188" t="str">
        <f>'2018'!AM33</f>
        <v>291 (1) Jo 106 (8) UULLAJ</v>
      </c>
      <c r="K25" s="188" t="str">
        <f>'2018'!S33</f>
        <v>20|STNK</v>
      </c>
      <c r="L25" s="188" t="str">
        <f>'2018'!W33</f>
        <v>1|SPDMTR</v>
      </c>
      <c r="M25" s="188" t="str">
        <f>'2018'!AA33</f>
        <v>B-4895-TLR</v>
      </c>
      <c r="N25" s="73"/>
      <c r="O25" s="123">
        <v>97560</v>
      </c>
      <c r="P25" s="73">
        <v>48648</v>
      </c>
      <c r="Q25" s="231" t="s">
        <v>1053</v>
      </c>
      <c r="R25" s="231" t="s">
        <v>1054</v>
      </c>
      <c r="S25" s="122" t="s">
        <v>1055</v>
      </c>
      <c r="T25" s="178">
        <f>'2018'!AG33</f>
        <v>43448</v>
      </c>
      <c r="U25" s="73" t="s">
        <v>1052</v>
      </c>
      <c r="V25" s="227">
        <v>69000</v>
      </c>
      <c r="W25" s="227">
        <v>1000</v>
      </c>
      <c r="X25" s="73" t="s">
        <v>1045</v>
      </c>
      <c r="Y25" s="73"/>
      <c r="Z25" s="73"/>
    </row>
    <row r="26" spans="1:26" s="124" customFormat="1" ht="18" customHeight="1">
      <c r="A26" s="187">
        <v>18</v>
      </c>
      <c r="B26" s="188" t="str">
        <f>'2018'!B36</f>
        <v>E8371072</v>
      </c>
      <c r="C26" s="189" t="str">
        <f>'2018'!C36</f>
        <v>03-12-2018</v>
      </c>
      <c r="D26" s="190" t="s">
        <v>80</v>
      </c>
      <c r="E26" s="191" t="str">
        <f>'2018'!AO36</f>
        <v>229550021579721</v>
      </c>
      <c r="F26" s="190" t="s">
        <v>82</v>
      </c>
      <c r="G26" s="188" t="str">
        <f>'2018'!AI36</f>
        <v>ERGAN</v>
      </c>
      <c r="H26" s="192" t="str">
        <f>'2018'!E36</f>
        <v>AHIM</v>
      </c>
      <c r="I26" s="193" t="str">
        <f>'2018'!F36</f>
        <v>LEBAK</v>
      </c>
      <c r="J26" s="188" t="str">
        <f>'2018'!AM36</f>
        <v>303 jo137 (4) a b dan c UULLAJ</v>
      </c>
      <c r="K26" s="188" t="str">
        <f>'2018'!S36</f>
        <v>20|STNK</v>
      </c>
      <c r="L26" s="188" t="str">
        <f>'2018'!W36</f>
        <v>2|PICKUP</v>
      </c>
      <c r="M26" s="188" t="str">
        <f>'2018'!AA36</f>
        <v>A-8480-NM</v>
      </c>
      <c r="N26" s="73"/>
      <c r="O26" s="123">
        <v>97560</v>
      </c>
      <c r="P26" s="73">
        <v>48649</v>
      </c>
      <c r="Q26" s="231" t="s">
        <v>1053</v>
      </c>
      <c r="R26" s="231" t="s">
        <v>1054</v>
      </c>
      <c r="S26" s="122" t="s">
        <v>1055</v>
      </c>
      <c r="T26" s="178">
        <f>'2018'!AG36</f>
        <v>43448</v>
      </c>
      <c r="U26" s="73" t="s">
        <v>1052</v>
      </c>
      <c r="V26" s="227">
        <v>99000</v>
      </c>
      <c r="W26" s="227">
        <v>1000</v>
      </c>
      <c r="X26" s="73" t="s">
        <v>1045</v>
      </c>
      <c r="Y26" s="73"/>
      <c r="Z26" s="73"/>
    </row>
    <row r="27" spans="1:26" s="124" customFormat="1" ht="18" customHeight="1">
      <c r="A27" s="187">
        <v>19</v>
      </c>
      <c r="B27" s="188" t="str">
        <f>'2018'!B37</f>
        <v>E8371084</v>
      </c>
      <c r="C27" s="189" t="str">
        <f>'2018'!C37</f>
        <v>03-12-2018</v>
      </c>
      <c r="D27" s="190" t="s">
        <v>80</v>
      </c>
      <c r="E27" s="191" t="str">
        <f>'2018'!AO37</f>
        <v>229550021579677</v>
      </c>
      <c r="F27" s="190" t="s">
        <v>82</v>
      </c>
      <c r="G27" s="188" t="str">
        <f>'2018'!AI37</f>
        <v>ERGAN</v>
      </c>
      <c r="H27" s="192" t="str">
        <f>'2018'!E37</f>
        <v>HATIBI</v>
      </c>
      <c r="I27" s="193" t="str">
        <f>'2018'!F37</f>
        <v>SERANG</v>
      </c>
      <c r="J27" s="188" t="str">
        <f>'2018'!AM37</f>
        <v>303 jo137 (4) a b dan c UULLAJ</v>
      </c>
      <c r="K27" s="188" t="str">
        <f>'2018'!S37</f>
        <v>20|STNK</v>
      </c>
      <c r="L27" s="188" t="str">
        <f>'2018'!W37</f>
        <v>2|PICKUP</v>
      </c>
      <c r="M27" s="188" t="str">
        <f>'2018'!AA37</f>
        <v>A-8373-AD</v>
      </c>
      <c r="N27" s="73"/>
      <c r="O27" s="123">
        <v>97560</v>
      </c>
      <c r="P27" s="73">
        <v>48650</v>
      </c>
      <c r="Q27" s="231" t="s">
        <v>1053</v>
      </c>
      <c r="R27" s="231" t="s">
        <v>1054</v>
      </c>
      <c r="S27" s="122" t="s">
        <v>1055</v>
      </c>
      <c r="T27" s="178">
        <f>'2018'!AG37</f>
        <v>43448</v>
      </c>
      <c r="U27" s="73" t="s">
        <v>1052</v>
      </c>
      <c r="V27" s="227">
        <v>99000</v>
      </c>
      <c r="W27" s="227">
        <v>1000</v>
      </c>
      <c r="X27" s="73" t="s">
        <v>1045</v>
      </c>
      <c r="Y27" s="73"/>
      <c r="Z27" s="73"/>
    </row>
    <row r="28" spans="1:26" s="124" customFormat="1" ht="18" customHeight="1">
      <c r="A28" s="187">
        <v>20</v>
      </c>
      <c r="B28" s="188" t="str">
        <f>'2018'!B38</f>
        <v>E8371085</v>
      </c>
      <c r="C28" s="189" t="str">
        <f>'2018'!C38</f>
        <v>03-12-2018</v>
      </c>
      <c r="D28" s="190" t="s">
        <v>80</v>
      </c>
      <c r="E28" s="191" t="str">
        <f>'2018'!AO38</f>
        <v>229550021579695</v>
      </c>
      <c r="F28" s="190" t="s">
        <v>82</v>
      </c>
      <c r="G28" s="188" t="str">
        <f>'2018'!AI38</f>
        <v>ERGAN</v>
      </c>
      <c r="H28" s="192" t="str">
        <f>'2018'!E38</f>
        <v>HARTONO</v>
      </c>
      <c r="I28" s="193" t="str">
        <f>'2018'!F38</f>
        <v>BPI</v>
      </c>
      <c r="J28" s="188" t="str">
        <f>'2018'!AM38</f>
        <v>281 Jo 77 (1) UULLAJ</v>
      </c>
      <c r="K28" s="188" t="str">
        <f>'2018'!S38</f>
        <v>20|STNK</v>
      </c>
      <c r="L28" s="188" t="str">
        <f>'2018'!W38</f>
        <v>2|PICKUP</v>
      </c>
      <c r="M28" s="188" t="str">
        <f>'2018'!AA38</f>
        <v>B-9544-BYX</v>
      </c>
      <c r="N28" s="73"/>
      <c r="O28" s="123">
        <v>97560</v>
      </c>
      <c r="P28" s="73">
        <v>48651</v>
      </c>
      <c r="Q28" s="231" t="s">
        <v>1053</v>
      </c>
      <c r="R28" s="231" t="s">
        <v>1054</v>
      </c>
      <c r="S28" s="122" t="s">
        <v>1055</v>
      </c>
      <c r="T28" s="178">
        <f>'2018'!AG38</f>
        <v>43448</v>
      </c>
      <c r="U28" s="73" t="s">
        <v>1052</v>
      </c>
      <c r="V28" s="227">
        <v>99000</v>
      </c>
      <c r="W28" s="227">
        <v>1000</v>
      </c>
      <c r="X28" s="73" t="s">
        <v>1045</v>
      </c>
      <c r="Y28" s="73"/>
      <c r="Z28" s="73"/>
    </row>
    <row r="29" spans="1:26" s="124" customFormat="1" ht="18" customHeight="1">
      <c r="A29" s="187">
        <v>21</v>
      </c>
      <c r="B29" s="188" t="str">
        <f>'2018'!B39</f>
        <v>E8371105</v>
      </c>
      <c r="C29" s="189" t="str">
        <f>'2018'!C39</f>
        <v>04-12-2018</v>
      </c>
      <c r="D29" s="190" t="s">
        <v>80</v>
      </c>
      <c r="E29" s="191" t="str">
        <f>'2018'!AO39</f>
        <v>229550021658295</v>
      </c>
      <c r="F29" s="190" t="s">
        <v>82</v>
      </c>
      <c r="G29" s="188" t="str">
        <f>'2018'!AI39</f>
        <v>HENDRO</v>
      </c>
      <c r="H29" s="192" t="str">
        <f>'2018'!E39</f>
        <v>RUDY O C</v>
      </c>
      <c r="I29" s="193" t="str">
        <f>'2018'!F39</f>
        <v>SERDANG BARU</v>
      </c>
      <c r="J29" s="188" t="str">
        <f>'2018'!AM39</f>
        <v>281 Jo 77 (1) UULLAJ</v>
      </c>
      <c r="K29" s="188" t="str">
        <f>'2018'!S39</f>
        <v>20|STNK</v>
      </c>
      <c r="L29" s="188" t="str">
        <f>'2018'!W39</f>
        <v>1|SPDMTR</v>
      </c>
      <c r="M29" s="188" t="str">
        <f>'2018'!AA39</f>
        <v>A-4385-C</v>
      </c>
      <c r="N29" s="73"/>
      <c r="O29" s="123">
        <v>97560</v>
      </c>
      <c r="P29" s="73">
        <v>48652</v>
      </c>
      <c r="Q29" s="231" t="s">
        <v>1053</v>
      </c>
      <c r="R29" s="231" t="s">
        <v>1054</v>
      </c>
      <c r="S29" s="122" t="s">
        <v>1055</v>
      </c>
      <c r="T29" s="178">
        <f>'2018'!AG39</f>
        <v>43448</v>
      </c>
      <c r="U29" s="73" t="s">
        <v>1052</v>
      </c>
      <c r="V29" s="227">
        <v>69000</v>
      </c>
      <c r="W29" s="227">
        <v>1000</v>
      </c>
      <c r="X29" s="73" t="s">
        <v>1045</v>
      </c>
      <c r="Y29" s="73"/>
      <c r="Z29" s="73"/>
    </row>
    <row r="30" spans="1:26" s="124" customFormat="1" ht="18" customHeight="1">
      <c r="A30" s="187">
        <v>22</v>
      </c>
      <c r="B30" s="188" t="str">
        <f>'2018'!B40</f>
        <v>E8371071</v>
      </c>
      <c r="C30" s="189" t="str">
        <f>'2018'!C40</f>
        <v>03-12-2018</v>
      </c>
      <c r="D30" s="190" t="s">
        <v>80</v>
      </c>
      <c r="E30" s="191" t="str">
        <f>'2018'!AO40</f>
        <v>229550021579711</v>
      </c>
      <c r="F30" s="190" t="s">
        <v>82</v>
      </c>
      <c r="G30" s="188" t="str">
        <f>'2018'!AI40</f>
        <v>ERGAN</v>
      </c>
      <c r="H30" s="192" t="str">
        <f>'2018'!E40</f>
        <v>ANDI</v>
      </c>
      <c r="I30" s="193" t="str">
        <f>'2018'!F40</f>
        <v>TANGERANG</v>
      </c>
      <c r="J30" s="188" t="str">
        <f>'2018'!AM40</f>
        <v>307 Jo (169 (1) UULLAJ</v>
      </c>
      <c r="K30" s="188" t="str">
        <f>'2018'!S40</f>
        <v>20|STNK</v>
      </c>
      <c r="L30" s="188" t="str">
        <f>'2018'!W40</f>
        <v>2|PICKUP</v>
      </c>
      <c r="M30" s="188" t="str">
        <f>'2018'!AA40</f>
        <v>A-8489-ZD</v>
      </c>
      <c r="N30" s="73"/>
      <c r="O30" s="123">
        <v>97560</v>
      </c>
      <c r="P30" s="73">
        <v>48653</v>
      </c>
      <c r="Q30" s="231" t="s">
        <v>1053</v>
      </c>
      <c r="R30" s="231" t="s">
        <v>1054</v>
      </c>
      <c r="S30" s="122" t="s">
        <v>1055</v>
      </c>
      <c r="T30" s="178">
        <f>'2018'!AG40</f>
        <v>43448</v>
      </c>
      <c r="U30" s="73" t="s">
        <v>1052</v>
      </c>
      <c r="V30" s="227">
        <v>99000</v>
      </c>
      <c r="W30" s="227">
        <v>1000</v>
      </c>
      <c r="X30" s="73" t="s">
        <v>1045</v>
      </c>
      <c r="Y30" s="73"/>
      <c r="Z30" s="73"/>
    </row>
    <row r="31" spans="1:26" s="124" customFormat="1" ht="18" customHeight="1">
      <c r="A31" s="187">
        <v>23</v>
      </c>
      <c r="B31" s="188" t="str">
        <f>'2018'!B41</f>
        <v>E8382311</v>
      </c>
      <c r="C31" s="189" t="str">
        <f>'2018'!C41</f>
        <v>04-12-2018</v>
      </c>
      <c r="D31" s="190" t="s">
        <v>80</v>
      </c>
      <c r="E31" s="191" t="str">
        <f>'2018'!AO41</f>
        <v>229550021611533</v>
      </c>
      <c r="F31" s="190" t="s">
        <v>82</v>
      </c>
      <c r="G31" s="188" t="str">
        <f>'2018'!AI41</f>
        <v>GUSAR</v>
      </c>
      <c r="H31" s="192" t="str">
        <f>'2018'!E41</f>
        <v>NUFUS</v>
      </c>
      <c r="I31" s="193" t="str">
        <f>'2018'!F41</f>
        <v>TANGERANG</v>
      </c>
      <c r="J31" s="188" t="str">
        <f>'2018'!AM41</f>
        <v>288 (2) jo 106 (5) UULAJ</v>
      </c>
      <c r="K31" s="188" t="str">
        <f>'2018'!S41</f>
        <v>20|STNK</v>
      </c>
      <c r="L31" s="188" t="str">
        <f>'2018'!W41</f>
        <v>3|MBLPENUMPPRIB</v>
      </c>
      <c r="M31" s="188" t="str">
        <f>'2018'!AA41</f>
        <v>B-1677-VOR</v>
      </c>
      <c r="N31" s="73"/>
      <c r="O31" s="123">
        <v>97560</v>
      </c>
      <c r="P31" s="73">
        <v>48654</v>
      </c>
      <c r="Q31" s="231" t="s">
        <v>1053</v>
      </c>
      <c r="R31" s="231" t="s">
        <v>1054</v>
      </c>
      <c r="S31" s="122" t="s">
        <v>1055</v>
      </c>
      <c r="T31" s="178">
        <f>'2018'!AG41</f>
        <v>43448</v>
      </c>
      <c r="U31" s="73" t="s">
        <v>1052</v>
      </c>
      <c r="V31" s="227">
        <v>99000</v>
      </c>
      <c r="W31" s="227">
        <v>1000</v>
      </c>
      <c r="X31" s="73" t="s">
        <v>1045</v>
      </c>
      <c r="Y31" s="73"/>
      <c r="Z31" s="73"/>
    </row>
    <row r="32" spans="1:26" s="124" customFormat="1" ht="18" customHeight="1">
      <c r="A32" s="187">
        <v>24</v>
      </c>
      <c r="B32" s="188" t="str">
        <f>'2018'!B42</f>
        <v>E8382312</v>
      </c>
      <c r="C32" s="189" t="str">
        <f>'2018'!C42</f>
        <v>04-12-2018</v>
      </c>
      <c r="D32" s="190" t="s">
        <v>80</v>
      </c>
      <c r="E32" s="191" t="str">
        <f>'2018'!AO42</f>
        <v>229550021617614</v>
      </c>
      <c r="F32" s="190" t="s">
        <v>82</v>
      </c>
      <c r="G32" s="188" t="str">
        <f>'2018'!AI42</f>
        <v>GUSAR</v>
      </c>
      <c r="H32" s="192" t="str">
        <f>'2018'!E42</f>
        <v>ACEP FUDRI</v>
      </c>
      <c r="I32" s="193" t="str">
        <f>'2018'!F42</f>
        <v>MANDALAWANGI PANDEGLANG</v>
      </c>
      <c r="J32" s="188" t="str">
        <f>'2018'!AM42</f>
        <v>288 (2) jo 106 (5) UULAJ</v>
      </c>
      <c r="K32" s="188" t="str">
        <f>'2018'!S42</f>
        <v>20|STNK</v>
      </c>
      <c r="L32" s="188" t="str">
        <f>'2018'!W42</f>
        <v>1|SPDMTR</v>
      </c>
      <c r="M32" s="188" t="str">
        <f>'2018'!AA42</f>
        <v>A-3102-KR</v>
      </c>
      <c r="N32" s="73"/>
      <c r="O32" s="123">
        <v>97560</v>
      </c>
      <c r="P32" s="73">
        <v>48655</v>
      </c>
      <c r="Q32" s="231" t="s">
        <v>1053</v>
      </c>
      <c r="R32" s="231" t="s">
        <v>1054</v>
      </c>
      <c r="S32" s="122" t="s">
        <v>1055</v>
      </c>
      <c r="T32" s="178">
        <f>'2018'!AG42</f>
        <v>43448</v>
      </c>
      <c r="U32" s="73" t="s">
        <v>1052</v>
      </c>
      <c r="V32" s="227">
        <v>69000</v>
      </c>
      <c r="W32" s="227">
        <v>1000</v>
      </c>
      <c r="X32" s="73" t="s">
        <v>1045</v>
      </c>
      <c r="Y32" s="73"/>
      <c r="Z32" s="73"/>
    </row>
    <row r="33" spans="1:26" s="124" customFormat="1" ht="18" customHeight="1">
      <c r="A33" s="187">
        <v>25</v>
      </c>
      <c r="B33" s="188" t="str">
        <f>'2018'!B43</f>
        <v>E8382313</v>
      </c>
      <c r="C33" s="189" t="str">
        <f>'2018'!C43</f>
        <v>04-12-2018</v>
      </c>
      <c r="D33" s="190" t="s">
        <v>80</v>
      </c>
      <c r="E33" s="191" t="str">
        <f>'2018'!AO43</f>
        <v>229550021617733</v>
      </c>
      <c r="F33" s="190" t="s">
        <v>82</v>
      </c>
      <c r="G33" s="188" t="str">
        <f>'2018'!AI43</f>
        <v>GUSAR</v>
      </c>
      <c r="H33" s="192" t="str">
        <f>'2018'!E43</f>
        <v>ARMIN</v>
      </c>
      <c r="I33" s="193" t="str">
        <f>'2018'!F43</f>
        <v>SUKAMANA</v>
      </c>
      <c r="J33" s="188" t="str">
        <f>'2018'!AM43</f>
        <v>303 jo137 (4) a b dan c UULLAJ</v>
      </c>
      <c r="K33" s="188" t="str">
        <f>'2018'!S43</f>
        <v>20|STNK</v>
      </c>
      <c r="L33" s="188" t="str">
        <f>'2018'!W43</f>
        <v>2|PICKUP</v>
      </c>
      <c r="M33" s="188" t="str">
        <f>'2018'!AA43</f>
        <v>A-8520-AG</v>
      </c>
      <c r="N33" s="73"/>
      <c r="O33" s="123">
        <v>97560</v>
      </c>
      <c r="P33" s="73">
        <v>48656</v>
      </c>
      <c r="Q33" s="231" t="s">
        <v>1053</v>
      </c>
      <c r="R33" s="231" t="s">
        <v>1054</v>
      </c>
      <c r="S33" s="122" t="s">
        <v>1055</v>
      </c>
      <c r="T33" s="178">
        <f>'2018'!AG43</f>
        <v>43448</v>
      </c>
      <c r="U33" s="73" t="s">
        <v>1052</v>
      </c>
      <c r="V33" s="227">
        <v>99000</v>
      </c>
      <c r="W33" s="227">
        <v>1000</v>
      </c>
      <c r="X33" s="73" t="s">
        <v>1045</v>
      </c>
      <c r="Y33" s="73"/>
      <c r="Z33" s="73"/>
    </row>
    <row r="34" spans="1:26" s="124" customFormat="1" ht="18" customHeight="1">
      <c r="A34" s="187">
        <v>26</v>
      </c>
      <c r="B34" s="188" t="str">
        <f>'2018'!B44</f>
        <v>E8382314</v>
      </c>
      <c r="C34" s="189" t="str">
        <f>'2018'!C44</f>
        <v>04-12-2018</v>
      </c>
      <c r="D34" s="190" t="s">
        <v>80</v>
      </c>
      <c r="E34" s="191" t="str">
        <f>'2018'!AO44</f>
        <v>229550021617756</v>
      </c>
      <c r="F34" s="190" t="s">
        <v>82</v>
      </c>
      <c r="G34" s="188" t="str">
        <f>'2018'!AI44</f>
        <v>GUSAR</v>
      </c>
      <c r="H34" s="192" t="str">
        <f>'2018'!E44</f>
        <v>DAPOT SILALAHI</v>
      </c>
      <c r="I34" s="193" t="str">
        <f>'2018'!F44</f>
        <v>WALANTAKA SERANG</v>
      </c>
      <c r="J34" s="188" t="str">
        <f>'2018'!AM44</f>
        <v>291 (1) Jo 106 (8) UULLAJ</v>
      </c>
      <c r="K34" s="188" t="str">
        <f>'2018'!S44</f>
        <v>20|STNK</v>
      </c>
      <c r="L34" s="188" t="str">
        <f>'2018'!W44</f>
        <v>1|SPDMTR</v>
      </c>
      <c r="M34" s="188" t="str">
        <f>'2018'!AA44</f>
        <v>A-5419-CT</v>
      </c>
      <c r="N34" s="73"/>
      <c r="O34" s="123">
        <v>97560</v>
      </c>
      <c r="P34" s="73">
        <v>48657</v>
      </c>
      <c r="Q34" s="231" t="s">
        <v>1053</v>
      </c>
      <c r="R34" s="231" t="s">
        <v>1054</v>
      </c>
      <c r="S34" s="122" t="s">
        <v>1055</v>
      </c>
      <c r="T34" s="178">
        <f>'2018'!AG44</f>
        <v>43448</v>
      </c>
      <c r="U34" s="73" t="s">
        <v>1052</v>
      </c>
      <c r="V34" s="227">
        <v>69000</v>
      </c>
      <c r="W34" s="227">
        <v>1000</v>
      </c>
      <c r="X34" s="73" t="s">
        <v>1045</v>
      </c>
      <c r="Y34" s="73"/>
      <c r="Z34" s="73"/>
    </row>
    <row r="35" spans="1:26" s="124" customFormat="1" ht="18" customHeight="1">
      <c r="A35" s="187">
        <v>27</v>
      </c>
      <c r="B35" s="188" t="str">
        <f>'2018'!B45</f>
        <v>E8382315</v>
      </c>
      <c r="C35" s="189" t="str">
        <f>'2018'!C45</f>
        <v>04-12-2018</v>
      </c>
      <c r="D35" s="190" t="s">
        <v>80</v>
      </c>
      <c r="E35" s="191" t="str">
        <f>'2018'!AO45</f>
        <v>229550021617803</v>
      </c>
      <c r="F35" s="190" t="s">
        <v>82</v>
      </c>
      <c r="G35" s="188" t="str">
        <f>'2018'!AI45</f>
        <v>GUSAR</v>
      </c>
      <c r="H35" s="192" t="str">
        <f>'2018'!E45</f>
        <v>SAEFUL AJIZ</v>
      </c>
      <c r="I35" s="193" t="str">
        <f>'2018'!F45</f>
        <v>KADUMERAK PANDEGLANG</v>
      </c>
      <c r="J35" s="188" t="str">
        <f>'2018'!AM45</f>
        <v xml:space="preserve">288 (1) </v>
      </c>
      <c r="K35" s="188" t="str">
        <f>'2018'!S45</f>
        <v>11|SIM A</v>
      </c>
      <c r="L35" s="188" t="str">
        <f>'2018'!W45</f>
        <v>1|SPDMTR</v>
      </c>
      <c r="M35" s="188" t="str">
        <f>'2018'!AA45</f>
        <v>A-4721-BN</v>
      </c>
      <c r="N35" s="73"/>
      <c r="O35" s="123">
        <v>97560</v>
      </c>
      <c r="P35" s="73">
        <v>48658</v>
      </c>
      <c r="Q35" s="231" t="s">
        <v>1053</v>
      </c>
      <c r="R35" s="231" t="s">
        <v>1054</v>
      </c>
      <c r="S35" s="122" t="s">
        <v>1055</v>
      </c>
      <c r="T35" s="178">
        <f>'2018'!AG45</f>
        <v>43448</v>
      </c>
      <c r="U35" s="73" t="s">
        <v>1052</v>
      </c>
      <c r="V35" s="227">
        <v>69000</v>
      </c>
      <c r="W35" s="227">
        <v>1000</v>
      </c>
      <c r="X35" s="73" t="s">
        <v>1045</v>
      </c>
      <c r="Y35" s="73"/>
      <c r="Z35" s="73"/>
    </row>
    <row r="36" spans="1:26" s="124" customFormat="1" ht="18" customHeight="1">
      <c r="A36" s="187">
        <v>28</v>
      </c>
      <c r="B36" s="188" t="str">
        <f>'2018'!B46</f>
        <v>E8382316</v>
      </c>
      <c r="C36" s="189" t="str">
        <f>'2018'!C46</f>
        <v>04-12-2018</v>
      </c>
      <c r="D36" s="190" t="s">
        <v>80</v>
      </c>
      <c r="E36" s="191" t="str">
        <f>'2018'!AO46</f>
        <v>229550021619069</v>
      </c>
      <c r="F36" s="190" t="s">
        <v>82</v>
      </c>
      <c r="G36" s="188" t="str">
        <f>'2018'!AI46</f>
        <v>GUSAR</v>
      </c>
      <c r="H36" s="192" t="str">
        <f>'2018'!E46</f>
        <v>DENI J</v>
      </c>
      <c r="I36" s="193" t="str">
        <f>'2018'!F46</f>
        <v>SINDANG WANGI MAJALENGKA</v>
      </c>
      <c r="J36" s="188" t="str">
        <f>'2018'!AM46</f>
        <v>288 (3) jo</v>
      </c>
      <c r="K36" s="188" t="str">
        <f>'2018'!S46</f>
        <v>20|STNK</v>
      </c>
      <c r="L36" s="188" t="str">
        <f>'2018'!W46</f>
        <v>2|PICKUP</v>
      </c>
      <c r="M36" s="188" t="str">
        <f>'2018'!AA46</f>
        <v>E-8134-VK</v>
      </c>
      <c r="N36" s="73"/>
      <c r="O36" s="123">
        <v>97560</v>
      </c>
      <c r="P36" s="73">
        <v>48659</v>
      </c>
      <c r="Q36" s="231" t="s">
        <v>1053</v>
      </c>
      <c r="R36" s="231" t="s">
        <v>1054</v>
      </c>
      <c r="S36" s="122" t="s">
        <v>1055</v>
      </c>
      <c r="T36" s="178">
        <f>'2018'!AG46</f>
        <v>43448</v>
      </c>
      <c r="U36" s="73" t="s">
        <v>1052</v>
      </c>
      <c r="V36" s="227">
        <v>99000</v>
      </c>
      <c r="W36" s="227">
        <v>1000</v>
      </c>
      <c r="X36" s="73" t="s">
        <v>1045</v>
      </c>
      <c r="Y36" s="73"/>
      <c r="Z36" s="73"/>
    </row>
    <row r="37" spans="1:26" s="124" customFormat="1" ht="18" customHeight="1">
      <c r="A37" s="187">
        <v>29</v>
      </c>
      <c r="B37" s="188" t="str">
        <f>'2018'!B47</f>
        <v>E8382317</v>
      </c>
      <c r="C37" s="189" t="str">
        <f>'2018'!C47</f>
        <v>04-12-2018</v>
      </c>
      <c r="D37" s="190" t="s">
        <v>80</v>
      </c>
      <c r="E37" s="191" t="str">
        <f>'2018'!AO47</f>
        <v>229550021619147</v>
      </c>
      <c r="F37" s="190" t="s">
        <v>82</v>
      </c>
      <c r="G37" s="188" t="str">
        <f>'2018'!AI47</f>
        <v>GUSAR</v>
      </c>
      <c r="H37" s="192" t="str">
        <f>'2018'!E47</f>
        <v>FIRMAN S</v>
      </c>
      <c r="I37" s="193" t="str">
        <f>'2018'!F47</f>
        <v>PURI ANGREK SERANG</v>
      </c>
      <c r="J37" s="188" t="str">
        <f>'2018'!AM47</f>
        <v>281 Jo 77 (1) UULLAJ</v>
      </c>
      <c r="K37" s="188" t="str">
        <f>'2018'!S47</f>
        <v>20|STNK</v>
      </c>
      <c r="L37" s="188" t="str">
        <f>'2018'!W47</f>
        <v>1|SPDMTR</v>
      </c>
      <c r="M37" s="188" t="str">
        <f>'2018'!AA47</f>
        <v>T-4254-RC</v>
      </c>
      <c r="N37" s="73"/>
      <c r="O37" s="123">
        <v>97560</v>
      </c>
      <c r="P37" s="73">
        <v>48660</v>
      </c>
      <c r="Q37" s="231" t="s">
        <v>1053</v>
      </c>
      <c r="R37" s="231" t="s">
        <v>1054</v>
      </c>
      <c r="S37" s="122" t="s">
        <v>1055</v>
      </c>
      <c r="T37" s="178">
        <f>'2018'!AG47</f>
        <v>43448</v>
      </c>
      <c r="U37" s="73" t="s">
        <v>1052</v>
      </c>
      <c r="V37" s="227">
        <v>69000</v>
      </c>
      <c r="W37" s="227">
        <v>1000</v>
      </c>
      <c r="X37" s="73" t="s">
        <v>1045</v>
      </c>
      <c r="Y37" s="73"/>
      <c r="Z37" s="73"/>
    </row>
    <row r="38" spans="1:26" s="124" customFormat="1" ht="18" customHeight="1">
      <c r="A38" s="187">
        <v>30</v>
      </c>
      <c r="B38" s="188" t="str">
        <f>'2018'!B48</f>
        <v>E8382318</v>
      </c>
      <c r="C38" s="189" t="str">
        <f>'2018'!C48</f>
        <v>04-12-2018</v>
      </c>
      <c r="D38" s="190" t="s">
        <v>80</v>
      </c>
      <c r="E38" s="191" t="str">
        <f>'2018'!AO48</f>
        <v>229550021619201</v>
      </c>
      <c r="F38" s="190" t="s">
        <v>82</v>
      </c>
      <c r="G38" s="188" t="str">
        <f>'2018'!AI48</f>
        <v>GUSAR</v>
      </c>
      <c r="H38" s="192" t="str">
        <f>'2018'!E48</f>
        <v>AGUS M</v>
      </c>
      <c r="I38" s="193" t="str">
        <f>'2018'!F48</f>
        <v>PURI ANGREK SERANG</v>
      </c>
      <c r="J38" s="188" t="str">
        <f>'2018'!AM48</f>
        <v>281 Jo 77 (1) UULLAJ</v>
      </c>
      <c r="K38" s="188" t="str">
        <f>'2018'!S48</f>
        <v>20|STNK</v>
      </c>
      <c r="L38" s="188" t="str">
        <f>'2018'!W48</f>
        <v>1|SPDMTR</v>
      </c>
      <c r="M38" s="188" t="str">
        <f>'2018'!AA48</f>
        <v>A-3626-DA</v>
      </c>
      <c r="N38" s="73"/>
      <c r="O38" s="123">
        <v>97560</v>
      </c>
      <c r="P38" s="73">
        <v>48661</v>
      </c>
      <c r="Q38" s="231" t="s">
        <v>1053</v>
      </c>
      <c r="R38" s="231" t="s">
        <v>1054</v>
      </c>
      <c r="S38" s="122" t="s">
        <v>1055</v>
      </c>
      <c r="T38" s="178">
        <f>'2018'!AG48</f>
        <v>43448</v>
      </c>
      <c r="U38" s="73" t="s">
        <v>1052</v>
      </c>
      <c r="V38" s="227">
        <v>69000</v>
      </c>
      <c r="W38" s="227">
        <v>1000</v>
      </c>
      <c r="X38" s="73" t="s">
        <v>1045</v>
      </c>
      <c r="Y38" s="73"/>
      <c r="Z38" s="73"/>
    </row>
    <row r="39" spans="1:26" s="124" customFormat="1" ht="18" customHeight="1">
      <c r="A39" s="187">
        <v>31</v>
      </c>
      <c r="B39" s="188" t="str">
        <f>'2018'!B49</f>
        <v>E8382319</v>
      </c>
      <c r="C39" s="189" t="str">
        <f>'2018'!C49</f>
        <v>04-12-2018</v>
      </c>
      <c r="D39" s="190" t="s">
        <v>80</v>
      </c>
      <c r="E39" s="191" t="str">
        <f>'2018'!AO49</f>
        <v>229550021619241</v>
      </c>
      <c r="F39" s="190" t="s">
        <v>82</v>
      </c>
      <c r="G39" s="188" t="str">
        <f>'2018'!AI49</f>
        <v>GUSAR</v>
      </c>
      <c r="H39" s="192" t="str">
        <f>'2018'!E49</f>
        <v>SAYUNI</v>
      </c>
      <c r="I39" s="193" t="str">
        <f>'2018'!F49</f>
        <v>CURUG SERANG</v>
      </c>
      <c r="J39" s="188" t="str">
        <f>'2018'!AM49</f>
        <v>288 (2) jo 106 (5) UULAJ</v>
      </c>
      <c r="K39" s="188" t="str">
        <f>'2018'!S49</f>
        <v>20|STNK</v>
      </c>
      <c r="L39" s="188" t="str">
        <f>'2018'!W49</f>
        <v>1|SPDMTR</v>
      </c>
      <c r="M39" s="188" t="str">
        <f>'2018'!AA49</f>
        <v>A-3739-HA</v>
      </c>
      <c r="N39" s="73"/>
      <c r="O39" s="123">
        <v>97560</v>
      </c>
      <c r="P39" s="73">
        <v>48662</v>
      </c>
      <c r="Q39" s="231" t="s">
        <v>1053</v>
      </c>
      <c r="R39" s="231" t="s">
        <v>1054</v>
      </c>
      <c r="S39" s="122" t="s">
        <v>1055</v>
      </c>
      <c r="T39" s="178">
        <f>'2018'!AG49</f>
        <v>43448</v>
      </c>
      <c r="U39" s="73" t="s">
        <v>1052</v>
      </c>
      <c r="V39" s="227">
        <v>69000</v>
      </c>
      <c r="W39" s="227">
        <v>1000</v>
      </c>
      <c r="X39" s="73" t="s">
        <v>1045</v>
      </c>
      <c r="Y39" s="73"/>
      <c r="Z39" s="73"/>
    </row>
    <row r="40" spans="1:26" s="124" customFormat="1" ht="18" customHeight="1">
      <c r="A40" s="187">
        <v>32</v>
      </c>
      <c r="B40" s="188" t="str">
        <f>'2018'!B51</f>
        <v>E8382337</v>
      </c>
      <c r="C40" s="189" t="str">
        <f>'2018'!C51</f>
        <v>04-12-2018</v>
      </c>
      <c r="D40" s="190" t="s">
        <v>80</v>
      </c>
      <c r="E40" s="191" t="str">
        <f>'2018'!AO51</f>
        <v>229550021617148</v>
      </c>
      <c r="F40" s="190" t="s">
        <v>82</v>
      </c>
      <c r="G40" s="188" t="str">
        <f>'2018'!AI51</f>
        <v>ELI P</v>
      </c>
      <c r="H40" s="192" t="str">
        <f>'2018'!E51</f>
        <v>DELFRIE ALDRIE</v>
      </c>
      <c r="I40" s="193" t="str">
        <f>'2018'!F51</f>
        <v>JAKBAR</v>
      </c>
      <c r="J40" s="188" t="str">
        <f>'2018'!AM51</f>
        <v>288 (3) UULAJ</v>
      </c>
      <c r="K40" s="188" t="str">
        <f>'2018'!S51</f>
        <v>20|STNK</v>
      </c>
      <c r="L40" s="188" t="str">
        <f>'2018'!W51</f>
        <v>6|TRUK</v>
      </c>
      <c r="M40" s="188" t="str">
        <f>'2018'!AA51</f>
        <v>B-9402-BCL</v>
      </c>
      <c r="N40" s="72"/>
      <c r="O40" s="123">
        <v>97560</v>
      </c>
      <c r="P40" s="73">
        <v>48663</v>
      </c>
      <c r="Q40" s="231" t="s">
        <v>1053</v>
      </c>
      <c r="R40" s="231" t="s">
        <v>1054</v>
      </c>
      <c r="S40" s="122" t="s">
        <v>1055</v>
      </c>
      <c r="T40" s="178">
        <f>'2018'!AG51</f>
        <v>43448</v>
      </c>
      <c r="U40" s="73" t="s">
        <v>1052</v>
      </c>
      <c r="V40" s="227">
        <v>149000</v>
      </c>
      <c r="W40" s="227">
        <v>1000</v>
      </c>
      <c r="X40" s="73" t="s">
        <v>1045</v>
      </c>
      <c r="Y40" s="72"/>
      <c r="Z40" s="72"/>
    </row>
    <row r="41" spans="1:26" s="124" customFormat="1" ht="18" customHeight="1">
      <c r="A41" s="187">
        <v>33</v>
      </c>
      <c r="B41" s="188" t="str">
        <f>'2018'!B52</f>
        <v>E8382338</v>
      </c>
      <c r="C41" s="189" t="str">
        <f>'2018'!C52</f>
        <v>04-12-2018</v>
      </c>
      <c r="D41" s="190" t="s">
        <v>80</v>
      </c>
      <c r="E41" s="191" t="str">
        <f>'2018'!AO52</f>
        <v>229550021617203</v>
      </c>
      <c r="F41" s="190" t="s">
        <v>82</v>
      </c>
      <c r="G41" s="188" t="str">
        <f>'2018'!AI52</f>
        <v>ELI P</v>
      </c>
      <c r="H41" s="192" t="str">
        <f>'2018'!E52</f>
        <v>GUSTIVAN FATTAH</v>
      </c>
      <c r="I41" s="193" t="str">
        <f>'2018'!F52</f>
        <v>KADUHEJO PANDEGLANG</v>
      </c>
      <c r="J41" s="188" t="str">
        <f>'2018'!AM52</f>
        <v>288 (1) Jo 106 UULAJ</v>
      </c>
      <c r="K41" s="188" t="str">
        <f>'2018'!S52</f>
        <v>10|SIM C</v>
      </c>
      <c r="L41" s="188" t="str">
        <f>'2018'!W52</f>
        <v>1|SPDMTR</v>
      </c>
      <c r="M41" s="188" t="str">
        <f>'2018'!AA52</f>
        <v>B-3016-CHD</v>
      </c>
      <c r="N41" s="72"/>
      <c r="O41" s="123">
        <v>97560</v>
      </c>
      <c r="P41" s="73">
        <v>48664</v>
      </c>
      <c r="Q41" s="231" t="s">
        <v>1053</v>
      </c>
      <c r="R41" s="231" t="s">
        <v>1054</v>
      </c>
      <c r="S41" s="122" t="s">
        <v>1055</v>
      </c>
      <c r="T41" s="178">
        <f>'2018'!AG52</f>
        <v>43448</v>
      </c>
      <c r="U41" s="73" t="s">
        <v>1052</v>
      </c>
      <c r="V41" s="227">
        <v>69000</v>
      </c>
      <c r="W41" s="227">
        <v>1000</v>
      </c>
      <c r="X41" s="73" t="s">
        <v>1045</v>
      </c>
      <c r="Y41" s="72"/>
      <c r="Z41" s="72"/>
    </row>
    <row r="42" spans="1:26" s="124" customFormat="1" ht="18" customHeight="1">
      <c r="A42" s="187">
        <v>34</v>
      </c>
      <c r="B42" s="188" t="str">
        <f>'2018'!B54</f>
        <v>E8382340</v>
      </c>
      <c r="C42" s="189" t="str">
        <f>'2018'!C54</f>
        <v>04-12-2018</v>
      </c>
      <c r="D42" s="190" t="s">
        <v>80</v>
      </c>
      <c r="E42" s="191" t="str">
        <f>'2018'!AO54</f>
        <v>229550021617308</v>
      </c>
      <c r="F42" s="190" t="s">
        <v>82</v>
      </c>
      <c r="G42" s="188" t="str">
        <f>'2018'!AI54</f>
        <v>ELI P</v>
      </c>
      <c r="H42" s="192" t="str">
        <f>'2018'!E54</f>
        <v>DEDE M ROHMAT</v>
      </c>
      <c r="I42" s="193" t="str">
        <f>'2018'!F54</f>
        <v>TAMAN LOPANG INDAH</v>
      </c>
      <c r="J42" s="188" t="str">
        <f>'2018'!AM54</f>
        <v>280 Jo 68 (1) UULAJ</v>
      </c>
      <c r="K42" s="188" t="str">
        <f>'2018'!S54</f>
        <v>20|STNK</v>
      </c>
      <c r="L42" s="188" t="str">
        <f>'2018'!W54</f>
        <v>3|MBLPENUMPPRIB</v>
      </c>
      <c r="M42" s="188" t="str">
        <f>'2018'!AA54</f>
        <v>A-1245-AP</v>
      </c>
      <c r="N42" s="72"/>
      <c r="O42" s="123">
        <v>97560</v>
      </c>
      <c r="P42" s="73">
        <v>48665</v>
      </c>
      <c r="Q42" s="231" t="s">
        <v>1053</v>
      </c>
      <c r="R42" s="231" t="s">
        <v>1054</v>
      </c>
      <c r="S42" s="122" t="s">
        <v>1055</v>
      </c>
      <c r="T42" s="178">
        <f>'2018'!AG54</f>
        <v>43448</v>
      </c>
      <c r="U42" s="73" t="s">
        <v>1052</v>
      </c>
      <c r="V42" s="227">
        <v>99000</v>
      </c>
      <c r="W42" s="227">
        <v>1000</v>
      </c>
      <c r="X42" s="73" t="s">
        <v>1045</v>
      </c>
      <c r="Y42" s="72"/>
      <c r="Z42" s="72"/>
    </row>
    <row r="43" spans="1:26" s="124" customFormat="1" ht="18" customHeight="1">
      <c r="A43" s="187">
        <v>35</v>
      </c>
      <c r="B43" s="188" t="str">
        <f>'2018'!B55</f>
        <v>E8382341</v>
      </c>
      <c r="C43" s="189" t="str">
        <f>'2018'!C55</f>
        <v>04-12-2018</v>
      </c>
      <c r="D43" s="190" t="s">
        <v>80</v>
      </c>
      <c r="E43" s="191" t="str">
        <f>'2018'!AO55</f>
        <v>229550021617370</v>
      </c>
      <c r="F43" s="190" t="s">
        <v>82</v>
      </c>
      <c r="G43" s="188" t="str">
        <f>'2018'!AI55</f>
        <v>ELI P</v>
      </c>
      <c r="H43" s="192" t="str">
        <f>'2018'!E55</f>
        <v>HENDRO AGUS P</v>
      </c>
      <c r="I43" s="193" t="str">
        <f>'2018'!F55</f>
        <v>CIRACAS SERANG</v>
      </c>
      <c r="J43" s="188" t="str">
        <f>'2018'!AM55</f>
        <v>288 (1) Jo 106 UULAJ</v>
      </c>
      <c r="K43" s="188" t="str">
        <f>'2018'!S55</f>
        <v>11|SIM A</v>
      </c>
      <c r="L43" s="188" t="str">
        <f>'2018'!W55</f>
        <v>3|MBLPENUMPPRIB</v>
      </c>
      <c r="M43" s="188" t="str">
        <f>'2018'!AA55</f>
        <v>A-1753-AC</v>
      </c>
      <c r="N43" s="72"/>
      <c r="O43" s="123">
        <v>97560</v>
      </c>
      <c r="P43" s="73">
        <v>48666</v>
      </c>
      <c r="Q43" s="231" t="s">
        <v>1053</v>
      </c>
      <c r="R43" s="231" t="s">
        <v>1054</v>
      </c>
      <c r="S43" s="122" t="s">
        <v>1055</v>
      </c>
      <c r="T43" s="178">
        <f>'2018'!AG55</f>
        <v>43448</v>
      </c>
      <c r="U43" s="73" t="s">
        <v>1052</v>
      </c>
      <c r="V43" s="227">
        <v>99000</v>
      </c>
      <c r="W43" s="227">
        <v>1000</v>
      </c>
      <c r="X43" s="73" t="s">
        <v>1045</v>
      </c>
      <c r="Y43" s="72"/>
      <c r="Z43" s="72"/>
    </row>
    <row r="44" spans="1:26" s="124" customFormat="1" ht="18" customHeight="1">
      <c r="A44" s="187">
        <v>36</v>
      </c>
      <c r="B44" s="188" t="str">
        <f>'2018'!B58</f>
        <v>E8382344</v>
      </c>
      <c r="C44" s="189" t="str">
        <f>'2018'!C58</f>
        <v>04-12-2018</v>
      </c>
      <c r="D44" s="190" t="s">
        <v>80</v>
      </c>
      <c r="E44" s="191" t="str">
        <f>'2018'!AO58</f>
        <v>229550021617463</v>
      </c>
      <c r="F44" s="190" t="s">
        <v>82</v>
      </c>
      <c r="G44" s="188" t="str">
        <f>'2018'!AI58</f>
        <v>ELI P</v>
      </c>
      <c r="H44" s="192" t="str">
        <f>'2018'!E58</f>
        <v>SUPIAN</v>
      </c>
      <c r="I44" s="193" t="str">
        <f>'2018'!F58</f>
        <v>TAKTAKAN SERANG</v>
      </c>
      <c r="J44" s="188" t="str">
        <f>'2018'!AM58</f>
        <v>281 Jo 77 (1) UULLAJ</v>
      </c>
      <c r="K44" s="188" t="str">
        <f>'2018'!S58</f>
        <v>20|STNK</v>
      </c>
      <c r="L44" s="188" t="str">
        <f>'2018'!W58</f>
        <v>2|PICKUP</v>
      </c>
      <c r="M44" s="188" t="str">
        <f>'2018'!AA58</f>
        <v>A-8941-AF</v>
      </c>
      <c r="N44" s="72"/>
      <c r="O44" s="123">
        <v>97560</v>
      </c>
      <c r="P44" s="73">
        <v>48667</v>
      </c>
      <c r="Q44" s="231" t="s">
        <v>1053</v>
      </c>
      <c r="R44" s="231" t="s">
        <v>1054</v>
      </c>
      <c r="S44" s="122" t="s">
        <v>1055</v>
      </c>
      <c r="T44" s="178">
        <f>'2018'!AG58</f>
        <v>43448</v>
      </c>
      <c r="U44" s="73" t="s">
        <v>1052</v>
      </c>
      <c r="V44" s="227">
        <v>99000</v>
      </c>
      <c r="W44" s="227">
        <v>1000</v>
      </c>
      <c r="X44" s="73" t="s">
        <v>1045</v>
      </c>
      <c r="Y44" s="72"/>
      <c r="Z44" s="72"/>
    </row>
    <row r="45" spans="1:26" s="124" customFormat="1" ht="18" customHeight="1">
      <c r="A45" s="187">
        <v>37</v>
      </c>
      <c r="B45" s="188" t="str">
        <f>'2018'!B59</f>
        <v>E8382345</v>
      </c>
      <c r="C45" s="189" t="str">
        <f>'2018'!C59</f>
        <v>04-12-2018</v>
      </c>
      <c r="D45" s="190" t="s">
        <v>80</v>
      </c>
      <c r="E45" s="191">
        <f>'2018'!AO59</f>
        <v>0</v>
      </c>
      <c r="F45" s="190" t="s">
        <v>82</v>
      </c>
      <c r="G45" s="188" t="str">
        <f>'2018'!AI59</f>
        <v>ELI P</v>
      </c>
      <c r="H45" s="192" t="str">
        <f>'2018'!E59</f>
        <v>HERI GUNAWAN</v>
      </c>
      <c r="I45" s="193" t="str">
        <f>'2018'!F59</f>
        <v>KASEMEN SERANG</v>
      </c>
      <c r="J45" s="188" t="str">
        <f>'2018'!AM59</f>
        <v>288 (3) jo</v>
      </c>
      <c r="K45" s="188" t="str">
        <f>'2018'!S59</f>
        <v>20|STNK</v>
      </c>
      <c r="L45" s="188" t="str">
        <f>'2018'!W59</f>
        <v>2|PICKUP</v>
      </c>
      <c r="M45" s="188" t="str">
        <f>'2018'!AA59</f>
        <v>A-8222-AD</v>
      </c>
      <c r="N45" s="72"/>
      <c r="O45" s="123">
        <v>97560</v>
      </c>
      <c r="P45" s="73">
        <v>48668</v>
      </c>
      <c r="Q45" s="231" t="s">
        <v>1053</v>
      </c>
      <c r="R45" s="231" t="s">
        <v>1054</v>
      </c>
      <c r="S45" s="122" t="s">
        <v>1055</v>
      </c>
      <c r="T45" s="178">
        <f>'2018'!AG59</f>
        <v>43448</v>
      </c>
      <c r="U45" s="73" t="s">
        <v>1052</v>
      </c>
      <c r="V45" s="227">
        <v>99000</v>
      </c>
      <c r="W45" s="227">
        <v>1000</v>
      </c>
      <c r="X45" s="73" t="s">
        <v>1045</v>
      </c>
      <c r="Y45" s="72"/>
      <c r="Z45" s="72"/>
    </row>
    <row r="46" spans="1:26" s="124" customFormat="1" ht="18" customHeight="1">
      <c r="A46" s="187">
        <v>38</v>
      </c>
      <c r="B46" s="188" t="str">
        <f>'2018'!B60</f>
        <v>E8382366</v>
      </c>
      <c r="C46" s="189" t="str">
        <f>'2018'!C60</f>
        <v>04-12-2018</v>
      </c>
      <c r="D46" s="190" t="s">
        <v>80</v>
      </c>
      <c r="E46" s="191" t="str">
        <f>'2018'!AO60</f>
        <v>22550021618191</v>
      </c>
      <c r="F46" s="190" t="s">
        <v>82</v>
      </c>
      <c r="G46" s="188" t="str">
        <f>'2018'!AI60</f>
        <v>WILDAN</v>
      </c>
      <c r="H46" s="192" t="str">
        <f>'2018'!E60</f>
        <v>GINA W</v>
      </c>
      <c r="I46" s="193" t="str">
        <f>'2018'!F60</f>
        <v>CIBUNCANG</v>
      </c>
      <c r="J46" s="188" t="str">
        <f>'2018'!AM60</f>
        <v>288 (2) jo 106 (5) UULAJ</v>
      </c>
      <c r="K46" s="188" t="str">
        <f>'2018'!S60</f>
        <v>20|STNK</v>
      </c>
      <c r="L46" s="188" t="str">
        <f>'2018'!W60</f>
        <v>1|SPDMTR</v>
      </c>
      <c r="M46" s="188" t="str">
        <f>'2018'!AA60</f>
        <v>A-4578-CZ</v>
      </c>
      <c r="N46" s="72"/>
      <c r="O46" s="123">
        <v>97560</v>
      </c>
      <c r="P46" s="73">
        <v>48669</v>
      </c>
      <c r="Q46" s="231" t="s">
        <v>1053</v>
      </c>
      <c r="R46" s="231" t="s">
        <v>1054</v>
      </c>
      <c r="S46" s="122" t="s">
        <v>1055</v>
      </c>
      <c r="T46" s="178">
        <f>'2018'!AG60</f>
        <v>43448</v>
      </c>
      <c r="U46" s="73" t="s">
        <v>1052</v>
      </c>
      <c r="V46" s="227">
        <v>69000</v>
      </c>
      <c r="W46" s="227">
        <v>1000</v>
      </c>
      <c r="X46" s="73" t="s">
        <v>1045</v>
      </c>
      <c r="Y46" s="72"/>
      <c r="Z46" s="72"/>
    </row>
    <row r="47" spans="1:26" s="124" customFormat="1" ht="18" customHeight="1">
      <c r="A47" s="187">
        <v>39</v>
      </c>
      <c r="B47" s="188" t="str">
        <f>'2018'!B61</f>
        <v>E8382272</v>
      </c>
      <c r="C47" s="189" t="str">
        <f>'2018'!C61</f>
        <v>04-12-2018</v>
      </c>
      <c r="D47" s="190" t="s">
        <v>80</v>
      </c>
      <c r="E47" s="191" t="str">
        <f>'2018'!AO61</f>
        <v>229550021617252</v>
      </c>
      <c r="F47" s="190" t="s">
        <v>82</v>
      </c>
      <c r="G47" s="188" t="str">
        <f>'2018'!AI61</f>
        <v>WILDAN</v>
      </c>
      <c r="H47" s="192" t="str">
        <f>'2018'!E61</f>
        <v>RENDI BANGKIT SANJAYA</v>
      </c>
      <c r="I47" s="193" t="str">
        <f>'2018'!F61</f>
        <v>CIPOCOK JAYA SERANG</v>
      </c>
      <c r="J47" s="188" t="str">
        <f>'2018'!AM61</f>
        <v>288 (1) Jo 106 UULAJ</v>
      </c>
      <c r="K47" s="188" t="str">
        <f>'2018'!S61</f>
        <v>10|SIM C</v>
      </c>
      <c r="L47" s="188" t="str">
        <f>'2018'!W61</f>
        <v>1|SPDMTR</v>
      </c>
      <c r="M47" s="188" t="str">
        <f>'2018'!AA61</f>
        <v>A-5247-DB</v>
      </c>
      <c r="N47" s="72"/>
      <c r="O47" s="123">
        <v>97560</v>
      </c>
      <c r="P47" s="73">
        <v>48670</v>
      </c>
      <c r="Q47" s="231" t="s">
        <v>1053</v>
      </c>
      <c r="R47" s="231" t="s">
        <v>1054</v>
      </c>
      <c r="S47" s="122" t="s">
        <v>1055</v>
      </c>
      <c r="T47" s="178">
        <f>'2018'!AG61</f>
        <v>43448</v>
      </c>
      <c r="U47" s="73" t="s">
        <v>1052</v>
      </c>
      <c r="V47" s="227">
        <v>69000</v>
      </c>
      <c r="W47" s="227">
        <v>1000</v>
      </c>
      <c r="X47" s="73" t="s">
        <v>1045</v>
      </c>
      <c r="Y47" s="72"/>
      <c r="Z47" s="72"/>
    </row>
    <row r="48" spans="1:26" s="124" customFormat="1" ht="18" customHeight="1">
      <c r="A48" s="187">
        <v>40</v>
      </c>
      <c r="B48" s="188" t="str">
        <f>'2018'!B62</f>
        <v>E8382273</v>
      </c>
      <c r="C48" s="189" t="str">
        <f>'2018'!C62</f>
        <v>04-12-2018</v>
      </c>
      <c r="D48" s="190" t="s">
        <v>80</v>
      </c>
      <c r="E48" s="191" t="str">
        <f>'2018'!AO62</f>
        <v>229550021617353</v>
      </c>
      <c r="F48" s="190" t="s">
        <v>82</v>
      </c>
      <c r="G48" s="188" t="str">
        <f>'2018'!AI62</f>
        <v>WILDAN</v>
      </c>
      <c r="H48" s="192" t="str">
        <f>'2018'!E62</f>
        <v>MOCH WAHYU</v>
      </c>
      <c r="I48" s="193" t="str">
        <f>'2018'!F62</f>
        <v>CILONONG</v>
      </c>
      <c r="J48" s="188" t="str">
        <f>'2018'!AM62</f>
        <v>288 (2) jo 106 (5) UULAJ</v>
      </c>
      <c r="K48" s="188" t="str">
        <f>'2018'!S62</f>
        <v>20|STNK</v>
      </c>
      <c r="L48" s="188" t="str">
        <f>'2018'!W62</f>
        <v>1|SPDMTR</v>
      </c>
      <c r="M48" s="188" t="str">
        <f>'2018'!AA62</f>
        <v>A-6770-RT</v>
      </c>
      <c r="N48" s="72"/>
      <c r="O48" s="123">
        <v>97560</v>
      </c>
      <c r="P48" s="73">
        <v>48671</v>
      </c>
      <c r="Q48" s="231" t="s">
        <v>1053</v>
      </c>
      <c r="R48" s="231" t="s">
        <v>1054</v>
      </c>
      <c r="S48" s="122" t="s">
        <v>1055</v>
      </c>
      <c r="T48" s="178">
        <f>'2018'!AG62</f>
        <v>43448</v>
      </c>
      <c r="U48" s="73" t="s">
        <v>1052</v>
      </c>
      <c r="V48" s="227">
        <v>69000</v>
      </c>
      <c r="W48" s="227">
        <v>1000</v>
      </c>
      <c r="X48" s="73" t="s">
        <v>1045</v>
      </c>
      <c r="Y48" s="72"/>
      <c r="Z48" s="72"/>
    </row>
    <row r="49" spans="1:26" s="124" customFormat="1" ht="18" customHeight="1">
      <c r="A49" s="187">
        <v>41</v>
      </c>
      <c r="B49" s="188" t="str">
        <f>'2018'!B63</f>
        <v>E8382274</v>
      </c>
      <c r="C49" s="189" t="str">
        <f>'2018'!C63</f>
        <v>04-12-2018</v>
      </c>
      <c r="D49" s="190" t="s">
        <v>80</v>
      </c>
      <c r="E49" s="191" t="str">
        <f>'2018'!AO63</f>
        <v>229550021617390</v>
      </c>
      <c r="F49" s="190" t="s">
        <v>82</v>
      </c>
      <c r="G49" s="188" t="str">
        <f>'2018'!AI63</f>
        <v>WILDAN</v>
      </c>
      <c r="H49" s="192" t="str">
        <f>'2018'!E63</f>
        <v>ELAN ALAMSYAH</v>
      </c>
      <c r="I49" s="193" t="str">
        <f>'2018'!F63</f>
        <v>BANDUNG</v>
      </c>
      <c r="J49" s="188" t="str">
        <f>'2018'!AM63</f>
        <v>288 (1) Jo 106 UULAJ</v>
      </c>
      <c r="K49" s="188" t="str">
        <f>'2018'!S63</f>
        <v>20|STNK</v>
      </c>
      <c r="L49" s="188" t="str">
        <f>'2018'!W63</f>
        <v>1|SPDMTR</v>
      </c>
      <c r="M49" s="188" t="str">
        <f>'2018'!AA63</f>
        <v>A-4545-BQ</v>
      </c>
      <c r="N49" s="72"/>
      <c r="O49" s="123">
        <v>97560</v>
      </c>
      <c r="P49" s="73">
        <v>48672</v>
      </c>
      <c r="Q49" s="231" t="s">
        <v>1053</v>
      </c>
      <c r="R49" s="231" t="s">
        <v>1054</v>
      </c>
      <c r="S49" s="122" t="s">
        <v>1055</v>
      </c>
      <c r="T49" s="178">
        <f>'2018'!AG63</f>
        <v>43448</v>
      </c>
      <c r="U49" s="73" t="s">
        <v>1052</v>
      </c>
      <c r="V49" s="227">
        <v>69000</v>
      </c>
      <c r="W49" s="227">
        <v>1000</v>
      </c>
      <c r="X49" s="73" t="s">
        <v>1045</v>
      </c>
      <c r="Y49" s="72"/>
      <c r="Z49" s="72"/>
    </row>
    <row r="50" spans="1:26" s="124" customFormat="1" ht="18" customHeight="1">
      <c r="A50" s="187">
        <v>42</v>
      </c>
      <c r="B50" s="188" t="str">
        <f>'2018'!B64</f>
        <v>E8382356</v>
      </c>
      <c r="C50" s="189" t="str">
        <f>'2018'!C64</f>
        <v>04-12-2018</v>
      </c>
      <c r="D50" s="190" t="s">
        <v>80</v>
      </c>
      <c r="E50" s="191" t="str">
        <f>'2018'!AO64</f>
        <v>229550021617439</v>
      </c>
      <c r="F50" s="190" t="s">
        <v>82</v>
      </c>
      <c r="G50" s="188" t="str">
        <f>'2018'!AI64</f>
        <v>YUSUF RA</v>
      </c>
      <c r="H50" s="192" t="str">
        <f>'2018'!E64</f>
        <v>CHAERUNNISA</v>
      </c>
      <c r="I50" s="193" t="str">
        <f>'2018'!F64</f>
        <v>JL PANJAJARAN SUKAMANTRI</v>
      </c>
      <c r="J50" s="188" t="str">
        <f>'2018'!AM64</f>
        <v>291 (2) jo 106 (8) UULLAJ</v>
      </c>
      <c r="K50" s="188" t="str">
        <f>'2018'!S64</f>
        <v>20|STNK</v>
      </c>
      <c r="L50" s="188" t="str">
        <f>'2018'!W64</f>
        <v>1|SPDMTR</v>
      </c>
      <c r="M50" s="188" t="str">
        <f>'2018'!AA64</f>
        <v>A-4028-MG</v>
      </c>
      <c r="N50" s="72"/>
      <c r="O50" s="123">
        <v>97560</v>
      </c>
      <c r="P50" s="73">
        <v>48673</v>
      </c>
      <c r="Q50" s="231" t="s">
        <v>1053</v>
      </c>
      <c r="R50" s="231" t="s">
        <v>1054</v>
      </c>
      <c r="S50" s="122" t="s">
        <v>1055</v>
      </c>
      <c r="T50" s="178">
        <f>'2018'!AG64</f>
        <v>43448</v>
      </c>
      <c r="U50" s="73" t="s">
        <v>1052</v>
      </c>
      <c r="V50" s="227">
        <v>69000</v>
      </c>
      <c r="W50" s="227">
        <v>1000</v>
      </c>
      <c r="X50" s="73" t="s">
        <v>1045</v>
      </c>
      <c r="Y50" s="72"/>
      <c r="Z50" s="72"/>
    </row>
    <row r="51" spans="1:26" s="124" customFormat="1" ht="18" customHeight="1">
      <c r="A51" s="187">
        <v>43</v>
      </c>
      <c r="B51" s="188" t="str">
        <f>'2018'!B65</f>
        <v>E8382357</v>
      </c>
      <c r="C51" s="189" t="str">
        <f>'2018'!C65</f>
        <v>04-12-2018</v>
      </c>
      <c r="D51" s="190" t="s">
        <v>80</v>
      </c>
      <c r="E51" s="191" t="str">
        <f>'2018'!AO65</f>
        <v>229550021617500</v>
      </c>
      <c r="F51" s="190" t="s">
        <v>82</v>
      </c>
      <c r="G51" s="188" t="str">
        <f>'2018'!AI65</f>
        <v>YUSUF RA</v>
      </c>
      <c r="H51" s="192" t="str">
        <f>'2018'!E65</f>
        <v>EKA SAPUTRA</v>
      </c>
      <c r="I51" s="193" t="str">
        <f>'2018'!F65</f>
        <v>UJUNG TEBU</v>
      </c>
      <c r="J51" s="188">
        <f>'2018'!AM65</f>
        <v>285</v>
      </c>
      <c r="K51" s="188" t="str">
        <f>'2018'!S65</f>
        <v>20|STNK</v>
      </c>
      <c r="L51" s="188" t="str">
        <f>'2018'!W65</f>
        <v>1|SPDMTR</v>
      </c>
      <c r="M51" s="188" t="str">
        <f>'2018'!AA65</f>
        <v>A-6728-BW</v>
      </c>
      <c r="N51" s="72"/>
      <c r="O51" s="123">
        <v>97560</v>
      </c>
      <c r="P51" s="73">
        <v>48674</v>
      </c>
      <c r="Q51" s="231" t="s">
        <v>1053</v>
      </c>
      <c r="R51" s="231" t="s">
        <v>1054</v>
      </c>
      <c r="S51" s="122" t="s">
        <v>1055</v>
      </c>
      <c r="T51" s="178">
        <f>'2018'!AG65</f>
        <v>43448</v>
      </c>
      <c r="U51" s="73" t="s">
        <v>1052</v>
      </c>
      <c r="V51" s="227">
        <v>69000</v>
      </c>
      <c r="W51" s="227">
        <v>1000</v>
      </c>
      <c r="X51" s="73" t="s">
        <v>1045</v>
      </c>
      <c r="Y51" s="72"/>
      <c r="Z51" s="72"/>
    </row>
    <row r="52" spans="1:26" s="124" customFormat="1" ht="18" customHeight="1">
      <c r="A52" s="187">
        <v>44</v>
      </c>
      <c r="B52" s="188" t="str">
        <f>'2018'!B66</f>
        <v>E8382326</v>
      </c>
      <c r="C52" s="189" t="str">
        <f>'2018'!C66</f>
        <v>04-12-2018</v>
      </c>
      <c r="D52" s="190" t="s">
        <v>80</v>
      </c>
      <c r="E52" s="191">
        <f>'2018'!AO66</f>
        <v>0</v>
      </c>
      <c r="F52" s="190" t="s">
        <v>82</v>
      </c>
      <c r="G52" s="188" t="str">
        <f>'2018'!AI66</f>
        <v>GUSAR</v>
      </c>
      <c r="H52" s="192" t="str">
        <f>'2018'!E66</f>
        <v>AEP</v>
      </c>
      <c r="I52" s="193" t="str">
        <f>'2018'!F66</f>
        <v>BAROS SERANG</v>
      </c>
      <c r="J52" s="188" t="str">
        <f>'2018'!AM66</f>
        <v>288 (2) jo 106 (5) UULAJ</v>
      </c>
      <c r="K52" s="188" t="str">
        <f>'2018'!S66</f>
        <v>20|STNK</v>
      </c>
      <c r="L52" s="188" t="str">
        <f>'2018'!W66</f>
        <v>6|TRUK</v>
      </c>
      <c r="M52" s="188" t="str">
        <f>'2018'!AA66</f>
        <v>B-9108-CFA</v>
      </c>
      <c r="N52" s="72"/>
      <c r="O52" s="123">
        <v>97560</v>
      </c>
      <c r="P52" s="73">
        <v>48675</v>
      </c>
      <c r="Q52" s="231" t="s">
        <v>1053</v>
      </c>
      <c r="R52" s="231" t="s">
        <v>1054</v>
      </c>
      <c r="S52" s="122" t="s">
        <v>1055</v>
      </c>
      <c r="T52" s="178">
        <f>'2018'!AG66</f>
        <v>43448</v>
      </c>
      <c r="U52" s="73" t="s">
        <v>1052</v>
      </c>
      <c r="V52" s="227">
        <v>149000</v>
      </c>
      <c r="W52" s="227">
        <v>1000</v>
      </c>
      <c r="X52" s="73" t="s">
        <v>1045</v>
      </c>
      <c r="Y52" s="72"/>
      <c r="Z52" s="72"/>
    </row>
    <row r="53" spans="1:26" s="124" customFormat="1" ht="18" customHeight="1">
      <c r="A53" s="187">
        <v>45</v>
      </c>
      <c r="B53" s="188" t="str">
        <f>'2018'!B67</f>
        <v>E8382327</v>
      </c>
      <c r="C53" s="189" t="str">
        <f>'2018'!C67</f>
        <v>04-12-2018</v>
      </c>
      <c r="D53" s="190" t="s">
        <v>80</v>
      </c>
      <c r="E53" s="191">
        <f>'2018'!AO67</f>
        <v>0</v>
      </c>
      <c r="F53" s="190" t="s">
        <v>82</v>
      </c>
      <c r="G53" s="188" t="str">
        <f>'2018'!AI67</f>
        <v>GUSAR</v>
      </c>
      <c r="H53" s="192" t="str">
        <f>'2018'!E67</f>
        <v>ARI NURHASAN</v>
      </c>
      <c r="I53" s="193" t="str">
        <f>'2018'!F67</f>
        <v>MOGANA PANDEGLANG</v>
      </c>
      <c r="J53" s="188" t="str">
        <f>'2018'!AM67</f>
        <v>288 (1) Jo 106 UULAJ</v>
      </c>
      <c r="K53" s="188" t="str">
        <f>'2018'!S67</f>
        <v>10|SIM C</v>
      </c>
      <c r="L53" s="188" t="str">
        <f>'2018'!W67</f>
        <v>1|SPDMTR</v>
      </c>
      <c r="M53" s="188" t="str">
        <f>'2018'!AA67</f>
        <v>B-6061-BRA</v>
      </c>
      <c r="N53" s="72"/>
      <c r="O53" s="123">
        <v>97560</v>
      </c>
      <c r="P53" s="73">
        <v>48676</v>
      </c>
      <c r="Q53" s="231" t="s">
        <v>1053</v>
      </c>
      <c r="R53" s="231" t="s">
        <v>1054</v>
      </c>
      <c r="S53" s="122" t="s">
        <v>1055</v>
      </c>
      <c r="T53" s="178">
        <f>'2018'!AG67</f>
        <v>43448</v>
      </c>
      <c r="U53" s="73" t="s">
        <v>1052</v>
      </c>
      <c r="V53" s="227">
        <v>69000</v>
      </c>
      <c r="W53" s="227">
        <v>1000</v>
      </c>
      <c r="X53" s="73" t="s">
        <v>1045</v>
      </c>
      <c r="Y53" s="72"/>
      <c r="Z53" s="72"/>
    </row>
    <row r="54" spans="1:26" s="124" customFormat="1" ht="18" customHeight="1">
      <c r="A54" s="187">
        <v>46</v>
      </c>
      <c r="B54" s="188" t="str">
        <f>'2018'!B68</f>
        <v>E8382328</v>
      </c>
      <c r="C54" s="189" t="str">
        <f>'2018'!C68</f>
        <v>04-12-2018</v>
      </c>
      <c r="D54" s="190" t="s">
        <v>80</v>
      </c>
      <c r="E54" s="191">
        <f>'2018'!AO68</f>
        <v>0</v>
      </c>
      <c r="F54" s="190" t="s">
        <v>82</v>
      </c>
      <c r="G54" s="188" t="str">
        <f>'2018'!AI68</f>
        <v>GUSAR</v>
      </c>
      <c r="H54" s="192" t="str">
        <f>'2018'!E68</f>
        <v>PIPI</v>
      </c>
      <c r="I54" s="193" t="str">
        <f>'2018'!F68</f>
        <v>PANDEGLANG</v>
      </c>
      <c r="J54" s="188" t="str">
        <f>'2018'!AM68</f>
        <v>288 (1) Jo 106 UULAJ</v>
      </c>
      <c r="K54" s="188" t="str">
        <f>'2018'!S68</f>
        <v>50|BUKU KIR</v>
      </c>
      <c r="L54" s="188" t="str">
        <f>'2018'!W68</f>
        <v>6|TRUK</v>
      </c>
      <c r="M54" s="188" t="str">
        <f>'2018'!AA68</f>
        <v>A-8514-AG</v>
      </c>
      <c r="N54" s="72"/>
      <c r="O54" s="123">
        <v>97560</v>
      </c>
      <c r="P54" s="73">
        <v>48677</v>
      </c>
      <c r="Q54" s="231" t="s">
        <v>1053</v>
      </c>
      <c r="R54" s="231" t="s">
        <v>1054</v>
      </c>
      <c r="S54" s="122" t="s">
        <v>1055</v>
      </c>
      <c r="T54" s="178">
        <f>'2018'!AG68</f>
        <v>43448</v>
      </c>
      <c r="U54" s="73" t="s">
        <v>1052</v>
      </c>
      <c r="V54" s="227">
        <v>149000</v>
      </c>
      <c r="W54" s="227">
        <v>1000</v>
      </c>
      <c r="X54" s="73" t="s">
        <v>1045</v>
      </c>
      <c r="Y54" s="72"/>
      <c r="Z54" s="72"/>
    </row>
    <row r="55" spans="1:26" s="124" customFormat="1" ht="18" customHeight="1">
      <c r="A55" s="187">
        <v>47</v>
      </c>
      <c r="B55" s="188" t="str">
        <f>'2018'!B69</f>
        <v>E8382329</v>
      </c>
      <c r="C55" s="189" t="str">
        <f>'2018'!C69</f>
        <v>04-12-2018</v>
      </c>
      <c r="D55" s="190" t="s">
        <v>80</v>
      </c>
      <c r="E55" s="191">
        <f>'2018'!AO69</f>
        <v>0</v>
      </c>
      <c r="F55" s="190" t="s">
        <v>82</v>
      </c>
      <c r="G55" s="188" t="str">
        <f>'2018'!AI69</f>
        <v>GUSAR</v>
      </c>
      <c r="H55" s="192" t="str">
        <f>'2018'!E69</f>
        <v>SUCI PUTRI PERTIWI</v>
      </c>
      <c r="I55" s="193" t="str">
        <f>'2018'!F69</f>
        <v>GRIYA PERMATA</v>
      </c>
      <c r="J55" s="188" t="str">
        <f>'2018'!AM69</f>
        <v>281 Jo 77 (1) UULLAJ</v>
      </c>
      <c r="K55" s="188" t="str">
        <f>'2018'!S69</f>
        <v>40|KENDARAAN</v>
      </c>
      <c r="L55" s="188" t="str">
        <f>'2018'!W69</f>
        <v>1|SPDMTR</v>
      </c>
      <c r="M55" s="188" t="str">
        <f>'2018'!AA69</f>
        <v>A-4490-CJ</v>
      </c>
      <c r="N55" s="72"/>
      <c r="O55" s="123">
        <v>97560</v>
      </c>
      <c r="P55" s="73">
        <v>48678</v>
      </c>
      <c r="Q55" s="231" t="s">
        <v>1053</v>
      </c>
      <c r="R55" s="231" t="s">
        <v>1054</v>
      </c>
      <c r="S55" s="122" t="s">
        <v>1055</v>
      </c>
      <c r="T55" s="178">
        <f>'2018'!AG69</f>
        <v>43448</v>
      </c>
      <c r="U55" s="73" t="s">
        <v>1052</v>
      </c>
      <c r="V55" s="227">
        <v>69000</v>
      </c>
      <c r="W55" s="227">
        <v>1000</v>
      </c>
      <c r="X55" s="73" t="s">
        <v>1045</v>
      </c>
      <c r="Y55" s="72"/>
      <c r="Z55" s="72"/>
    </row>
    <row r="56" spans="1:26" s="124" customFormat="1" ht="18" customHeight="1">
      <c r="A56" s="187">
        <v>48</v>
      </c>
      <c r="B56" s="188" t="str">
        <f>'2018'!B71</f>
        <v>E8371048</v>
      </c>
      <c r="C56" s="189" t="str">
        <f>'2018'!C71</f>
        <v>04-12-2018</v>
      </c>
      <c r="D56" s="190" t="s">
        <v>80</v>
      </c>
      <c r="E56" s="191" t="str">
        <f>'2018'!AO71</f>
        <v>229550021619487</v>
      </c>
      <c r="F56" s="190" t="s">
        <v>82</v>
      </c>
      <c r="G56" s="188" t="str">
        <f>'2018'!AI71</f>
        <v>ERGAN</v>
      </c>
      <c r="H56" s="192" t="str">
        <f>'2018'!E71</f>
        <v>MURAD</v>
      </c>
      <c r="I56" s="193" t="str">
        <f>'2018'!F71</f>
        <v>BOJONG SERANG</v>
      </c>
      <c r="J56" s="188" t="str">
        <f>'2018'!AM71</f>
        <v>281 Jo 77 (1) UULLAJ</v>
      </c>
      <c r="K56" s="188" t="str">
        <f>'2018'!S71</f>
        <v>20|STNK</v>
      </c>
      <c r="L56" s="188" t="str">
        <f>'2018'!W71</f>
        <v>2|PICKUP</v>
      </c>
      <c r="M56" s="188" t="str">
        <f>'2018'!AA71</f>
        <v>A-8765-AF</v>
      </c>
      <c r="N56" s="72"/>
      <c r="O56" s="123">
        <v>97560</v>
      </c>
      <c r="P56" s="73">
        <v>48679</v>
      </c>
      <c r="Q56" s="231" t="s">
        <v>1053</v>
      </c>
      <c r="R56" s="231" t="s">
        <v>1054</v>
      </c>
      <c r="S56" s="122" t="s">
        <v>1055</v>
      </c>
      <c r="T56" s="178">
        <f>'2018'!AG71</f>
        <v>43448</v>
      </c>
      <c r="U56" s="73" t="s">
        <v>1052</v>
      </c>
      <c r="V56" s="227">
        <v>99000</v>
      </c>
      <c r="W56" s="227">
        <v>1000</v>
      </c>
      <c r="X56" s="73" t="s">
        <v>1045</v>
      </c>
      <c r="Y56" s="72"/>
      <c r="Z56" s="72"/>
    </row>
    <row r="57" spans="1:26" s="124" customFormat="1" ht="18" customHeight="1">
      <c r="A57" s="187">
        <v>49</v>
      </c>
      <c r="B57" s="188" t="str">
        <f>'2018'!B72</f>
        <v>E8371049</v>
      </c>
      <c r="C57" s="189" t="str">
        <f>'2018'!C72</f>
        <v>04-12-2018</v>
      </c>
      <c r="D57" s="190" t="s">
        <v>80</v>
      </c>
      <c r="E57" s="191" t="str">
        <f>'2018'!AO72</f>
        <v>229550021619532</v>
      </c>
      <c r="F57" s="190" t="s">
        <v>82</v>
      </c>
      <c r="G57" s="188" t="str">
        <f>'2018'!AI72</f>
        <v>ERGAN</v>
      </c>
      <c r="H57" s="192" t="str">
        <f>'2018'!E72</f>
        <v>MUHTADI</v>
      </c>
      <c r="I57" s="193" t="str">
        <f>'2018'!F72</f>
        <v>PANDEGLANG</v>
      </c>
      <c r="J57" s="188" t="str">
        <f>'2018'!AM72</f>
        <v>288 (1) Jo 106 UULAJ</v>
      </c>
      <c r="K57" s="188" t="str">
        <f>'2018'!S72</f>
        <v>20|STNK</v>
      </c>
      <c r="L57" s="188" t="str">
        <f>'2018'!W72</f>
        <v>1|SPDMTR</v>
      </c>
      <c r="M57" s="188" t="str">
        <f>'2018'!AA72</f>
        <v>A-2544-OK</v>
      </c>
      <c r="N57" s="72"/>
      <c r="O57" s="123">
        <v>97560</v>
      </c>
      <c r="P57" s="73">
        <v>48680</v>
      </c>
      <c r="Q57" s="231" t="s">
        <v>1053</v>
      </c>
      <c r="R57" s="231" t="s">
        <v>1054</v>
      </c>
      <c r="S57" s="122" t="s">
        <v>1055</v>
      </c>
      <c r="T57" s="178">
        <f>'2018'!AG72</f>
        <v>43448</v>
      </c>
      <c r="U57" s="73" t="s">
        <v>1052</v>
      </c>
      <c r="V57" s="227">
        <v>69000</v>
      </c>
      <c r="W57" s="227">
        <v>1000</v>
      </c>
      <c r="X57" s="73" t="s">
        <v>1045</v>
      </c>
      <c r="Y57" s="72"/>
      <c r="Z57" s="72"/>
    </row>
    <row r="58" spans="1:26" s="124" customFormat="1" ht="18" customHeight="1">
      <c r="A58" s="187">
        <v>50</v>
      </c>
      <c r="B58" s="188" t="str">
        <f>'2018'!B73</f>
        <v>E8371050</v>
      </c>
      <c r="C58" s="189" t="str">
        <f>'2018'!C73</f>
        <v>04-12-2018</v>
      </c>
      <c r="D58" s="190" t="s">
        <v>80</v>
      </c>
      <c r="E58" s="191">
        <f>'2018'!AO73</f>
        <v>0</v>
      </c>
      <c r="F58" s="190" t="s">
        <v>82</v>
      </c>
      <c r="G58" s="188" t="str">
        <f>'2018'!AI73</f>
        <v>ERGAN</v>
      </c>
      <c r="H58" s="192" t="str">
        <f>'2018'!E73</f>
        <v>SIBILI</v>
      </c>
      <c r="I58" s="193">
        <f>'2018'!F73</f>
        <v>0</v>
      </c>
      <c r="J58" s="188" t="str">
        <f>'2018'!AM73</f>
        <v>288 (1) Jo 106 UULAJ</v>
      </c>
      <c r="K58" s="188" t="str">
        <f>'2018'!S73</f>
        <v>20|STNK</v>
      </c>
      <c r="L58" s="188" t="str">
        <f>'2018'!W73</f>
        <v>1|SPDMTR</v>
      </c>
      <c r="M58" s="188" t="str">
        <f>'2018'!AA73</f>
        <v>A-3327-BA</v>
      </c>
      <c r="N58" s="72"/>
      <c r="O58" s="123">
        <v>97560</v>
      </c>
      <c r="P58" s="73">
        <v>48681</v>
      </c>
      <c r="Q58" s="231" t="s">
        <v>1053</v>
      </c>
      <c r="R58" s="231" t="s">
        <v>1054</v>
      </c>
      <c r="S58" s="122" t="s">
        <v>1055</v>
      </c>
      <c r="T58" s="178">
        <f>'2018'!AG73</f>
        <v>43448</v>
      </c>
      <c r="U58" s="73" t="s">
        <v>1052</v>
      </c>
      <c r="V58" s="227">
        <v>69000</v>
      </c>
      <c r="W58" s="227">
        <v>1000</v>
      </c>
      <c r="X58" s="73" t="s">
        <v>1045</v>
      </c>
      <c r="Y58" s="72"/>
      <c r="Z58" s="72"/>
    </row>
    <row r="59" spans="1:26" s="124" customFormat="1" ht="18" customHeight="1">
      <c r="A59" s="187">
        <v>51</v>
      </c>
      <c r="B59" s="188" t="str">
        <f>'2018'!B74</f>
        <v>E8371051</v>
      </c>
      <c r="C59" s="189" t="str">
        <f>'2018'!C74</f>
        <v>04-12-2018</v>
      </c>
      <c r="D59" s="190" t="s">
        <v>80</v>
      </c>
      <c r="E59" s="191" t="str">
        <f>'2018'!AO74</f>
        <v>229550021619745</v>
      </c>
      <c r="F59" s="190" t="s">
        <v>82</v>
      </c>
      <c r="G59" s="188" t="str">
        <f>'2018'!AI74</f>
        <v>ERGAN</v>
      </c>
      <c r="H59" s="192" t="str">
        <f>'2018'!E74</f>
        <v>ASEP BURHAN</v>
      </c>
      <c r="I59" s="193">
        <f>'2018'!F74</f>
        <v>0</v>
      </c>
      <c r="J59" s="188" t="str">
        <f>'2018'!AM74</f>
        <v>281 Jo 77 (1) UULLAJ</v>
      </c>
      <c r="K59" s="188" t="str">
        <f>'2018'!S74</f>
        <v>20|STNK</v>
      </c>
      <c r="L59" s="188" t="str">
        <f>'2018'!W74</f>
        <v>3|MBLPENUMPPRIB</v>
      </c>
      <c r="M59" s="188" t="str">
        <f>'2018'!AA74</f>
        <v>A-1908-KX</v>
      </c>
      <c r="N59" s="72"/>
      <c r="O59" s="123">
        <v>97560</v>
      </c>
      <c r="P59" s="73">
        <v>48682</v>
      </c>
      <c r="Q59" s="231" t="s">
        <v>1053</v>
      </c>
      <c r="R59" s="231" t="s">
        <v>1054</v>
      </c>
      <c r="S59" s="122" t="s">
        <v>1055</v>
      </c>
      <c r="T59" s="178">
        <f>'2018'!AG74</f>
        <v>43448</v>
      </c>
      <c r="U59" s="73" t="s">
        <v>1052</v>
      </c>
      <c r="V59" s="227">
        <v>99000</v>
      </c>
      <c r="W59" s="227">
        <v>1000</v>
      </c>
      <c r="X59" s="73" t="s">
        <v>1045</v>
      </c>
      <c r="Y59" s="72"/>
      <c r="Z59" s="72"/>
    </row>
    <row r="60" spans="1:26" s="124" customFormat="1" ht="18" customHeight="1">
      <c r="A60" s="187">
        <v>52</v>
      </c>
      <c r="B60" s="188" t="str">
        <f>'2018'!B75</f>
        <v>E8371052</v>
      </c>
      <c r="C60" s="189" t="str">
        <f>'2018'!C75</f>
        <v>04-12-2018</v>
      </c>
      <c r="D60" s="190" t="s">
        <v>80</v>
      </c>
      <c r="E60" s="191" t="str">
        <f>'2018'!AO75</f>
        <v>229550021619770</v>
      </c>
      <c r="F60" s="190" t="s">
        <v>82</v>
      </c>
      <c r="G60" s="188" t="str">
        <f>'2018'!AI75</f>
        <v>ERGAN</v>
      </c>
      <c r="H60" s="192" t="str">
        <f>'2018'!E75</f>
        <v>SITI SUKMARIYAH</v>
      </c>
      <c r="I60" s="193">
        <f>'2018'!F75</f>
        <v>0</v>
      </c>
      <c r="J60" s="188" t="str">
        <f>'2018'!AM75</f>
        <v>281 Jo 77 (1) UULLAJ</v>
      </c>
      <c r="K60" s="188" t="str">
        <f>'2018'!S75</f>
        <v>20|STNK</v>
      </c>
      <c r="L60" s="188" t="str">
        <f>'2018'!W75</f>
        <v>1|SPDMTR</v>
      </c>
      <c r="M60" s="188" t="str">
        <f>'2018'!AA75</f>
        <v>A-4572-OI</v>
      </c>
      <c r="N60" s="72"/>
      <c r="O60" s="123">
        <v>97560</v>
      </c>
      <c r="P60" s="73">
        <v>48683</v>
      </c>
      <c r="Q60" s="231" t="s">
        <v>1053</v>
      </c>
      <c r="R60" s="231" t="s">
        <v>1054</v>
      </c>
      <c r="S60" s="122" t="s">
        <v>1055</v>
      </c>
      <c r="T60" s="178">
        <f>'2018'!AG75</f>
        <v>43448</v>
      </c>
      <c r="U60" s="73" t="s">
        <v>1052</v>
      </c>
      <c r="V60" s="227">
        <v>69000</v>
      </c>
      <c r="W60" s="227">
        <v>1000</v>
      </c>
      <c r="X60" s="73" t="s">
        <v>1045</v>
      </c>
      <c r="Y60" s="72"/>
      <c r="Z60" s="72"/>
    </row>
    <row r="61" spans="1:26" s="124" customFormat="1" ht="18" customHeight="1">
      <c r="A61" s="187">
        <v>53</v>
      </c>
      <c r="B61" s="188" t="str">
        <f>'2018'!B76</f>
        <v>E8371053</v>
      </c>
      <c r="C61" s="189" t="str">
        <f>'2018'!C76</f>
        <v>04-12-2018</v>
      </c>
      <c r="D61" s="190" t="s">
        <v>80</v>
      </c>
      <c r="E61" s="191" t="str">
        <f>'2018'!AO76</f>
        <v>229550021619806</v>
      </c>
      <c r="F61" s="190" t="s">
        <v>82</v>
      </c>
      <c r="G61" s="188" t="str">
        <f>'2018'!AI76</f>
        <v>ERGAN</v>
      </c>
      <c r="H61" s="192" t="str">
        <f>'2018'!E76</f>
        <v>EROH</v>
      </c>
      <c r="I61" s="193" t="str">
        <f>'2018'!F76</f>
        <v>BAROS SERANG</v>
      </c>
      <c r="J61" s="188" t="str">
        <f>'2018'!AM76</f>
        <v>281 Jo 77 (1) UULLAJ</v>
      </c>
      <c r="K61" s="188" t="str">
        <f>'2018'!S76</f>
        <v>20|STNK</v>
      </c>
      <c r="L61" s="188" t="str">
        <f>'2018'!W76</f>
        <v>1|SPDMTR</v>
      </c>
      <c r="M61" s="188" t="str">
        <f>'2018'!AA76</f>
        <v>A-6866-LS</v>
      </c>
      <c r="N61" s="72"/>
      <c r="O61" s="123">
        <v>97560</v>
      </c>
      <c r="P61" s="73">
        <v>48684</v>
      </c>
      <c r="Q61" s="231" t="s">
        <v>1053</v>
      </c>
      <c r="R61" s="231" t="s">
        <v>1054</v>
      </c>
      <c r="S61" s="122" t="s">
        <v>1055</v>
      </c>
      <c r="T61" s="178">
        <f>'2018'!AG76</f>
        <v>43448</v>
      </c>
      <c r="U61" s="73" t="s">
        <v>1052</v>
      </c>
      <c r="V61" s="227">
        <v>69000</v>
      </c>
      <c r="W61" s="227">
        <v>1000</v>
      </c>
      <c r="X61" s="73" t="s">
        <v>1045</v>
      </c>
      <c r="Y61" s="72"/>
      <c r="Z61" s="72"/>
    </row>
    <row r="62" spans="1:26" s="124" customFormat="1" ht="18" customHeight="1">
      <c r="A62" s="187">
        <v>54</v>
      </c>
      <c r="B62" s="188" t="str">
        <f>'2018'!B77</f>
        <v>E8371054</v>
      </c>
      <c r="C62" s="189" t="str">
        <f>'2018'!C77</f>
        <v>04-12-2018</v>
      </c>
      <c r="D62" s="190" t="s">
        <v>80</v>
      </c>
      <c r="E62" s="191" t="str">
        <f>'2018'!AO77</f>
        <v>229550021619838</v>
      </c>
      <c r="F62" s="190" t="s">
        <v>82</v>
      </c>
      <c r="G62" s="188" t="str">
        <f>'2018'!AI77</f>
        <v>ERGAN</v>
      </c>
      <c r="H62" s="192" t="str">
        <f>'2018'!E77</f>
        <v>HIDAYATULLOH</v>
      </c>
      <c r="I62" s="193" t="str">
        <f>'2018'!F77</f>
        <v>CIPOCOK JAYA SERANG</v>
      </c>
      <c r="J62" s="188" t="str">
        <f>'2018'!AM77</f>
        <v>288 (1) Jo 106 UULAJ</v>
      </c>
      <c r="K62" s="188" t="str">
        <f>'2018'!S77</f>
        <v>20|STNK</v>
      </c>
      <c r="L62" s="188" t="str">
        <f>'2018'!W77</f>
        <v>1|SPDMTR</v>
      </c>
      <c r="M62" s="188" t="str">
        <f>'2018'!AA77</f>
        <v>A-2925-BG</v>
      </c>
      <c r="N62" s="72"/>
      <c r="O62" s="123">
        <v>97560</v>
      </c>
      <c r="P62" s="73">
        <v>48685</v>
      </c>
      <c r="Q62" s="231" t="s">
        <v>1053</v>
      </c>
      <c r="R62" s="231" t="s">
        <v>1054</v>
      </c>
      <c r="S62" s="122" t="s">
        <v>1055</v>
      </c>
      <c r="T62" s="178">
        <f>'2018'!AG77</f>
        <v>43448</v>
      </c>
      <c r="U62" s="73" t="s">
        <v>1052</v>
      </c>
      <c r="V62" s="227">
        <v>69000</v>
      </c>
      <c r="W62" s="227">
        <v>1000</v>
      </c>
      <c r="X62" s="73" t="s">
        <v>1045</v>
      </c>
      <c r="Y62" s="72"/>
      <c r="Z62" s="72"/>
    </row>
    <row r="63" spans="1:26" s="124" customFormat="1" ht="18" customHeight="1">
      <c r="A63" s="187">
        <v>55</v>
      </c>
      <c r="B63" s="188" t="str">
        <f>'2018'!B78</f>
        <v>E8371055</v>
      </c>
      <c r="C63" s="189" t="str">
        <f>'2018'!C78</f>
        <v>04-12-2018</v>
      </c>
      <c r="D63" s="190" t="s">
        <v>80</v>
      </c>
      <c r="E63" s="191" t="str">
        <f>'2018'!AO78</f>
        <v>229550021619876</v>
      </c>
      <c r="F63" s="190" t="s">
        <v>82</v>
      </c>
      <c r="G63" s="188" t="str">
        <f>'2018'!AI78</f>
        <v>ERGAN</v>
      </c>
      <c r="H63" s="192" t="str">
        <f>'2018'!E78</f>
        <v>RIZAL APENDI</v>
      </c>
      <c r="I63" s="193" t="str">
        <f>'2018'!F78</f>
        <v>PANDEGLANG</v>
      </c>
      <c r="J63" s="188" t="str">
        <f>'2018'!AM78</f>
        <v>281 Jo 77 (1) UULLAJ</v>
      </c>
      <c r="K63" s="188" t="str">
        <f>'2018'!S78</f>
        <v>20|STNK</v>
      </c>
      <c r="L63" s="188" t="str">
        <f>'2018'!W78</f>
        <v>1|SPDMTR</v>
      </c>
      <c r="M63" s="188" t="str">
        <f>'2018'!AA78</f>
        <v>A-6014-OJ</v>
      </c>
      <c r="N63" s="72"/>
      <c r="O63" s="123">
        <v>97560</v>
      </c>
      <c r="P63" s="73">
        <v>48686</v>
      </c>
      <c r="Q63" s="231" t="s">
        <v>1053</v>
      </c>
      <c r="R63" s="231" t="s">
        <v>1054</v>
      </c>
      <c r="S63" s="122" t="s">
        <v>1055</v>
      </c>
      <c r="T63" s="178">
        <f>'2018'!AG78</f>
        <v>43448</v>
      </c>
      <c r="U63" s="73" t="s">
        <v>1052</v>
      </c>
      <c r="V63" s="227">
        <v>69000</v>
      </c>
      <c r="W63" s="227">
        <v>1000</v>
      </c>
      <c r="X63" s="73" t="s">
        <v>1045</v>
      </c>
      <c r="Y63" s="72"/>
      <c r="Z63" s="72"/>
    </row>
    <row r="64" spans="1:26" s="124" customFormat="1" ht="18" customHeight="1">
      <c r="A64" s="187">
        <v>56</v>
      </c>
      <c r="B64" s="188" t="str">
        <f>'2018'!B79</f>
        <v>E8371056</v>
      </c>
      <c r="C64" s="189" t="str">
        <f>'2018'!C79</f>
        <v>04-12-2018</v>
      </c>
      <c r="D64" s="190" t="s">
        <v>80</v>
      </c>
      <c r="E64" s="191" t="str">
        <f>'2018'!AO79</f>
        <v>229550021619468</v>
      </c>
      <c r="F64" s="190" t="s">
        <v>82</v>
      </c>
      <c r="G64" s="188" t="str">
        <f>'2018'!AI79</f>
        <v>ERGAN</v>
      </c>
      <c r="H64" s="192" t="str">
        <f>'2018'!E79</f>
        <v>H JUHAENI</v>
      </c>
      <c r="I64" s="193" t="str">
        <f>'2018'!F79</f>
        <v>PABUARAN SERANG</v>
      </c>
      <c r="J64" s="188" t="str">
        <f>'2018'!AM79</f>
        <v>288 (1) Jo 106 UULAJ</v>
      </c>
      <c r="K64" s="188" t="str">
        <f>'2018'!S79</f>
        <v>11|SIM A</v>
      </c>
      <c r="L64" s="188" t="str">
        <f>'2018'!W79</f>
        <v>3|MBLPENUMPPRIB</v>
      </c>
      <c r="M64" s="188" t="str">
        <f>'2018'!AA79</f>
        <v>B-1482-SEB</v>
      </c>
      <c r="N64" s="72"/>
      <c r="O64" s="123">
        <v>97560</v>
      </c>
      <c r="P64" s="73">
        <v>48687</v>
      </c>
      <c r="Q64" s="231" t="s">
        <v>1053</v>
      </c>
      <c r="R64" s="231" t="s">
        <v>1054</v>
      </c>
      <c r="S64" s="122" t="s">
        <v>1055</v>
      </c>
      <c r="T64" s="178">
        <f>'2018'!AG79</f>
        <v>43448</v>
      </c>
      <c r="U64" s="73" t="s">
        <v>1052</v>
      </c>
      <c r="V64" s="227">
        <v>99000</v>
      </c>
      <c r="W64" s="227">
        <v>1000</v>
      </c>
      <c r="X64" s="73" t="s">
        <v>1045</v>
      </c>
      <c r="Y64" s="72"/>
      <c r="Z64" s="72"/>
    </row>
    <row r="65" spans="1:26" s="124" customFormat="1" ht="18" customHeight="1">
      <c r="A65" s="187">
        <v>57</v>
      </c>
      <c r="B65" s="188" t="str">
        <f>'2018'!B80</f>
        <v>E8371057</v>
      </c>
      <c r="C65" s="189" t="str">
        <f>'2018'!C80</f>
        <v>04-12-2018</v>
      </c>
      <c r="D65" s="190" t="s">
        <v>80</v>
      </c>
      <c r="E65" s="191" t="str">
        <f>'2018'!AO80</f>
        <v>229550021619522</v>
      </c>
      <c r="F65" s="190" t="s">
        <v>82</v>
      </c>
      <c r="G65" s="188" t="str">
        <f>'2018'!AI80</f>
        <v>ERGAN</v>
      </c>
      <c r="H65" s="192" t="str">
        <f>'2018'!E80</f>
        <v>DINI OKTAVIANI SE</v>
      </c>
      <c r="I65" s="193" t="str">
        <f>'2018'!F80</f>
        <v>CIPOCOK JAYA SERANG</v>
      </c>
      <c r="J65" s="188" t="str">
        <f>'2018'!AM80</f>
        <v>288 (2) jo 106 (5) UULAJ</v>
      </c>
      <c r="K65" s="188" t="str">
        <f>'2018'!S80</f>
        <v>11|SIM A</v>
      </c>
      <c r="L65" s="188" t="str">
        <f>'2018'!W80</f>
        <v>3|MBLPENUMPPRIB</v>
      </c>
      <c r="M65" s="188" t="str">
        <f>'2018'!AA80</f>
        <v>A-1597-AR</v>
      </c>
      <c r="N65" s="72"/>
      <c r="O65" s="123">
        <v>97560</v>
      </c>
      <c r="P65" s="73">
        <v>48688</v>
      </c>
      <c r="Q65" s="231" t="s">
        <v>1053</v>
      </c>
      <c r="R65" s="231" t="s">
        <v>1054</v>
      </c>
      <c r="S65" s="122" t="s">
        <v>1055</v>
      </c>
      <c r="T65" s="178">
        <f>'2018'!AG80</f>
        <v>43448</v>
      </c>
      <c r="U65" s="73" t="s">
        <v>1052</v>
      </c>
      <c r="V65" s="227">
        <v>99000</v>
      </c>
      <c r="W65" s="227">
        <v>1000</v>
      </c>
      <c r="X65" s="73" t="s">
        <v>1045</v>
      </c>
      <c r="Y65" s="72"/>
      <c r="Z65" s="72"/>
    </row>
    <row r="66" spans="1:26" s="124" customFormat="1" ht="18" customHeight="1">
      <c r="A66" s="187">
        <v>58</v>
      </c>
      <c r="B66" s="188" t="str">
        <f>'2018'!B81</f>
        <v>E8371058</v>
      </c>
      <c r="C66" s="189" t="str">
        <f>'2018'!C81</f>
        <v>04-12-2018</v>
      </c>
      <c r="D66" s="190" t="s">
        <v>80</v>
      </c>
      <c r="E66" s="191" t="str">
        <f>'2018'!AO81</f>
        <v>229550021619572</v>
      </c>
      <c r="F66" s="190" t="s">
        <v>82</v>
      </c>
      <c r="G66" s="188" t="str">
        <f>'2018'!AI81</f>
        <v>ERGAN</v>
      </c>
      <c r="H66" s="192" t="str">
        <f>'2018'!E81</f>
        <v>SUPRIYADI</v>
      </c>
      <c r="I66" s="193" t="str">
        <f>'2018'!F81</f>
        <v>NACANG SERANG</v>
      </c>
      <c r="J66" s="188" t="str">
        <f>'2018'!AM81</f>
        <v>281 Jo 77 (1) UULLAJ</v>
      </c>
      <c r="K66" s="188" t="str">
        <f>'2018'!S81</f>
        <v>20|STNK</v>
      </c>
      <c r="L66" s="188" t="str">
        <f>'2018'!W81</f>
        <v>4|MBLPENUMUMUM</v>
      </c>
      <c r="M66" s="188" t="str">
        <f>'2018'!AA81</f>
        <v>A-1981-FJ</v>
      </c>
      <c r="N66" s="72"/>
      <c r="O66" s="123">
        <v>97560</v>
      </c>
      <c r="P66" s="73">
        <v>48689</v>
      </c>
      <c r="Q66" s="231" t="s">
        <v>1053</v>
      </c>
      <c r="R66" s="231" t="s">
        <v>1054</v>
      </c>
      <c r="S66" s="122" t="s">
        <v>1055</v>
      </c>
      <c r="T66" s="178">
        <f>'2018'!AG81</f>
        <v>43448</v>
      </c>
      <c r="U66" s="73" t="s">
        <v>1052</v>
      </c>
      <c r="V66" s="227">
        <v>99000</v>
      </c>
      <c r="W66" s="227">
        <v>1000</v>
      </c>
      <c r="X66" s="73" t="s">
        <v>1045</v>
      </c>
      <c r="Y66" s="72"/>
      <c r="Z66" s="72"/>
    </row>
    <row r="67" spans="1:26" s="124" customFormat="1" ht="18" customHeight="1">
      <c r="A67" s="187">
        <v>59</v>
      </c>
      <c r="B67" s="188" t="str">
        <f>'2018'!B82</f>
        <v>E8371059</v>
      </c>
      <c r="C67" s="189" t="str">
        <f>'2018'!C82</f>
        <v>04-12-2018</v>
      </c>
      <c r="D67" s="190" t="s">
        <v>80</v>
      </c>
      <c r="E67" s="191" t="str">
        <f>'2018'!AO82</f>
        <v>229550021619678</v>
      </c>
      <c r="F67" s="190" t="s">
        <v>82</v>
      </c>
      <c r="G67" s="188" t="str">
        <f>'2018'!AI82</f>
        <v>ERGAN</v>
      </c>
      <c r="H67" s="192" t="str">
        <f>'2018'!E82</f>
        <v>FAJAR</v>
      </c>
      <c r="I67" s="193" t="str">
        <f>'2018'!F82</f>
        <v>TINGGAR BARU</v>
      </c>
      <c r="J67" s="188" t="str">
        <f>'2018'!AM82</f>
        <v>281 Jo 77 (1) UULLAJ</v>
      </c>
      <c r="K67" s="188" t="str">
        <f>'2018'!S82</f>
        <v>20|STNK</v>
      </c>
      <c r="L67" s="188" t="str">
        <f>'2018'!W82</f>
        <v>1|SPDMTR</v>
      </c>
      <c r="M67" s="188" t="str">
        <f>'2018'!AA82</f>
        <v>A-4763-FC</v>
      </c>
      <c r="N67" s="72"/>
      <c r="O67" s="123">
        <v>97560</v>
      </c>
      <c r="P67" s="73">
        <v>48690</v>
      </c>
      <c r="Q67" s="231" t="s">
        <v>1053</v>
      </c>
      <c r="R67" s="231" t="s">
        <v>1054</v>
      </c>
      <c r="S67" s="122" t="s">
        <v>1055</v>
      </c>
      <c r="T67" s="178">
        <f>'2018'!AG82</f>
        <v>43448</v>
      </c>
      <c r="U67" s="73" t="s">
        <v>1052</v>
      </c>
      <c r="V67" s="227">
        <v>69000</v>
      </c>
      <c r="W67" s="227">
        <v>1000</v>
      </c>
      <c r="X67" s="73" t="s">
        <v>1045</v>
      </c>
      <c r="Y67" s="72"/>
      <c r="Z67" s="72"/>
    </row>
    <row r="68" spans="1:26" s="124" customFormat="1" ht="18" customHeight="1">
      <c r="A68" s="187">
        <v>60</v>
      </c>
      <c r="B68" s="188" t="str">
        <f>'2018'!B84</f>
        <v>E8371073</v>
      </c>
      <c r="C68" s="189" t="str">
        <f>'2018'!C84</f>
        <v>04-12-2018</v>
      </c>
      <c r="D68" s="190" t="s">
        <v>80</v>
      </c>
      <c r="E68" s="191" t="str">
        <f>'2018'!AO84</f>
        <v>229550021619302</v>
      </c>
      <c r="F68" s="190" t="s">
        <v>82</v>
      </c>
      <c r="G68" s="188" t="str">
        <f>'2018'!AI84</f>
        <v>ERGAN</v>
      </c>
      <c r="H68" s="192" t="str">
        <f>'2018'!E84</f>
        <v>H RIDWAN</v>
      </c>
      <c r="I68" s="193" t="str">
        <f>'2018'!F84</f>
        <v>JAKSARI SERANG</v>
      </c>
      <c r="J68" s="188" t="str">
        <f>'2018'!AM84</f>
        <v>289 UULAJ</v>
      </c>
      <c r="K68" s="188" t="str">
        <f>'2018'!S84</f>
        <v>20|STNK</v>
      </c>
      <c r="L68" s="188" t="str">
        <f>'2018'!W84</f>
        <v>6|TRUK</v>
      </c>
      <c r="M68" s="188" t="str">
        <f>'2018'!AA84</f>
        <v>A-8063-DN</v>
      </c>
      <c r="N68" s="72"/>
      <c r="O68" s="123">
        <v>97560</v>
      </c>
      <c r="P68" s="73">
        <v>48691</v>
      </c>
      <c r="Q68" s="231" t="s">
        <v>1053</v>
      </c>
      <c r="R68" s="231" t="s">
        <v>1054</v>
      </c>
      <c r="S68" s="122" t="s">
        <v>1055</v>
      </c>
      <c r="T68" s="178">
        <f>'2018'!AG84</f>
        <v>43448</v>
      </c>
      <c r="U68" s="73" t="s">
        <v>1052</v>
      </c>
      <c r="V68" s="227">
        <v>149000</v>
      </c>
      <c r="W68" s="227">
        <v>1000</v>
      </c>
      <c r="X68" s="73" t="s">
        <v>1045</v>
      </c>
      <c r="Y68" s="72"/>
      <c r="Z68" s="72"/>
    </row>
    <row r="69" spans="1:26" s="124" customFormat="1" ht="18" customHeight="1">
      <c r="A69" s="187">
        <v>61</v>
      </c>
      <c r="B69" s="188" t="str">
        <f>'2018'!B85</f>
        <v>E8371074</v>
      </c>
      <c r="C69" s="189" t="str">
        <f>'2018'!C85</f>
        <v>04-12-2018</v>
      </c>
      <c r="D69" s="190" t="s">
        <v>80</v>
      </c>
      <c r="E69" s="191" t="str">
        <f>'2018'!AO85</f>
        <v>229550021619369</v>
      </c>
      <c r="F69" s="190" t="s">
        <v>82</v>
      </c>
      <c r="G69" s="188" t="str">
        <f>'2018'!AI85</f>
        <v>ERGAN</v>
      </c>
      <c r="H69" s="192" t="str">
        <f>'2018'!E85</f>
        <v>NUR AIHAN</v>
      </c>
      <c r="I69" s="193" t="str">
        <f>'2018'!F85</f>
        <v>KP LINGKAR JATI</v>
      </c>
      <c r="J69" s="188" t="str">
        <f>'2018'!AM85</f>
        <v>281 Jo 77 (1) UULLAJ</v>
      </c>
      <c r="K69" s="188" t="str">
        <f>'2018'!S85</f>
        <v>20|STNK</v>
      </c>
      <c r="L69" s="188" t="str">
        <f>'2018'!W85</f>
        <v>2|PICKUP</v>
      </c>
      <c r="M69" s="188" t="str">
        <f>'2018'!AA85</f>
        <v>A-8844-AF</v>
      </c>
      <c r="N69" s="72"/>
      <c r="O69" s="123">
        <v>97560</v>
      </c>
      <c r="P69" s="73">
        <v>48692</v>
      </c>
      <c r="Q69" s="231" t="s">
        <v>1053</v>
      </c>
      <c r="R69" s="231" t="s">
        <v>1054</v>
      </c>
      <c r="S69" s="122" t="s">
        <v>1055</v>
      </c>
      <c r="T69" s="178">
        <f>'2018'!AG85</f>
        <v>43448</v>
      </c>
      <c r="U69" s="73" t="s">
        <v>1052</v>
      </c>
      <c r="V69" s="227">
        <v>99000</v>
      </c>
      <c r="W69" s="227">
        <v>1000</v>
      </c>
      <c r="X69" s="73" t="s">
        <v>1045</v>
      </c>
      <c r="Y69" s="72"/>
      <c r="Z69" s="72"/>
    </row>
    <row r="70" spans="1:26" s="124" customFormat="1" ht="18" customHeight="1">
      <c r="A70" s="187">
        <v>62</v>
      </c>
      <c r="B70" s="188" t="str">
        <f>'2018'!B86</f>
        <v>E8371075</v>
      </c>
      <c r="C70" s="189" t="str">
        <f>'2018'!C86</f>
        <v>04-12-2018</v>
      </c>
      <c r="D70" s="190" t="s">
        <v>80</v>
      </c>
      <c r="E70" s="191" t="str">
        <f>'2018'!AO86</f>
        <v>229550021619416</v>
      </c>
      <c r="F70" s="190" t="s">
        <v>82</v>
      </c>
      <c r="G70" s="188" t="str">
        <f>'2018'!AI86</f>
        <v>ERGAN</v>
      </c>
      <c r="H70" s="192" t="str">
        <f>'2018'!E86</f>
        <v>BUDI HARTONO</v>
      </c>
      <c r="I70" s="193" t="str">
        <f>'2018'!F86</f>
        <v>SERANG</v>
      </c>
      <c r="J70" s="188" t="str">
        <f>'2018'!AM86</f>
        <v>281 Jo 77 (1) UULLAJ</v>
      </c>
      <c r="K70" s="188" t="str">
        <f>'2018'!S86</f>
        <v>20|STNK</v>
      </c>
      <c r="L70" s="188" t="str">
        <f>'2018'!W86</f>
        <v>6|TRUK</v>
      </c>
      <c r="M70" s="188" t="str">
        <f>'2018'!AA86</f>
        <v>A-9087-A</v>
      </c>
      <c r="N70" s="72"/>
      <c r="O70" s="123">
        <v>97560</v>
      </c>
      <c r="P70" s="73">
        <v>48693</v>
      </c>
      <c r="Q70" s="231" t="s">
        <v>1053</v>
      </c>
      <c r="R70" s="231" t="s">
        <v>1054</v>
      </c>
      <c r="S70" s="122" t="s">
        <v>1055</v>
      </c>
      <c r="T70" s="178">
        <f>'2018'!AG86</f>
        <v>43448</v>
      </c>
      <c r="U70" s="73" t="s">
        <v>1052</v>
      </c>
      <c r="V70" s="227">
        <v>149000</v>
      </c>
      <c r="W70" s="227">
        <v>1000</v>
      </c>
      <c r="X70" s="73" t="s">
        <v>1045</v>
      </c>
      <c r="Y70" s="72"/>
      <c r="Z70" s="72"/>
    </row>
    <row r="71" spans="1:26" s="124" customFormat="1" ht="18" customHeight="1">
      <c r="A71" s="187">
        <v>63</v>
      </c>
      <c r="B71" s="188" t="str">
        <f>'2018'!B88</f>
        <v>E8371077</v>
      </c>
      <c r="C71" s="189" t="str">
        <f>'2018'!C88</f>
        <v>04-12-2018</v>
      </c>
      <c r="D71" s="190" t="s">
        <v>80</v>
      </c>
      <c r="E71" s="191" t="str">
        <f>'2018'!AO88</f>
        <v>229550021619960</v>
      </c>
      <c r="F71" s="190" t="s">
        <v>82</v>
      </c>
      <c r="G71" s="188" t="str">
        <f>'2018'!AI88</f>
        <v>ERGAN</v>
      </c>
      <c r="H71" s="192" t="str">
        <f>'2018'!E88</f>
        <v>ENCO S</v>
      </c>
      <c r="I71" s="193" t="str">
        <f>'2018'!F88</f>
        <v>PANDEGLANG</v>
      </c>
      <c r="J71" s="188" t="str">
        <f>'2018'!AM88</f>
        <v>281 Jo 77 (1) UULLAJ</v>
      </c>
      <c r="K71" s="188" t="str">
        <f>'2018'!S88</f>
        <v>20|STNK</v>
      </c>
      <c r="L71" s="188" t="str">
        <f>'2018'!W88</f>
        <v>2|PICKUP</v>
      </c>
      <c r="M71" s="188" t="str">
        <f>'2018'!AA88</f>
        <v>A-8453-KJ</v>
      </c>
      <c r="N71" s="72"/>
      <c r="O71" s="123">
        <v>97560</v>
      </c>
      <c r="P71" s="73">
        <v>48694</v>
      </c>
      <c r="Q71" s="231" t="s">
        <v>1053</v>
      </c>
      <c r="R71" s="231" t="s">
        <v>1054</v>
      </c>
      <c r="S71" s="122" t="s">
        <v>1055</v>
      </c>
      <c r="T71" s="178">
        <f>'2018'!AG88</f>
        <v>43448</v>
      </c>
      <c r="U71" s="73" t="s">
        <v>1052</v>
      </c>
      <c r="V71" s="227">
        <v>99000</v>
      </c>
      <c r="W71" s="227">
        <v>1000</v>
      </c>
      <c r="X71" s="73" t="s">
        <v>1045</v>
      </c>
      <c r="Y71" s="72"/>
      <c r="Z71" s="72"/>
    </row>
    <row r="72" spans="1:26" s="124" customFormat="1" ht="18" customHeight="1">
      <c r="A72" s="187">
        <v>64</v>
      </c>
      <c r="B72" s="188" t="str">
        <f>'2018'!B89</f>
        <v>E8371078</v>
      </c>
      <c r="C72" s="189" t="str">
        <f>'2018'!C89</f>
        <v>04-12-2018</v>
      </c>
      <c r="D72" s="190" t="s">
        <v>80</v>
      </c>
      <c r="E72" s="191" t="str">
        <f>'2018'!AO89</f>
        <v>229550021620012</v>
      </c>
      <c r="F72" s="190" t="s">
        <v>82</v>
      </c>
      <c r="G72" s="188" t="str">
        <f>'2018'!AI89</f>
        <v>ERGAN</v>
      </c>
      <c r="H72" s="192" t="str">
        <f>'2018'!E89</f>
        <v>NANANG SURYANA</v>
      </c>
      <c r="I72" s="193" t="str">
        <f>'2018'!F89</f>
        <v>CALINGCING</v>
      </c>
      <c r="J72" s="188" t="str">
        <f>'2018'!AM89</f>
        <v>281 Jo 77 (1) UULLAJ</v>
      </c>
      <c r="K72" s="188" t="str">
        <f>'2018'!S89</f>
        <v>20|STNK</v>
      </c>
      <c r="L72" s="188" t="str">
        <f>'2018'!W89</f>
        <v>6|TRUK</v>
      </c>
      <c r="M72" s="188" t="str">
        <f>'2018'!AA89</f>
        <v>A-7729-KC</v>
      </c>
      <c r="N72" s="72"/>
      <c r="O72" s="123">
        <v>97560</v>
      </c>
      <c r="P72" s="73">
        <v>48695</v>
      </c>
      <c r="Q72" s="231" t="s">
        <v>1053</v>
      </c>
      <c r="R72" s="231" t="s">
        <v>1054</v>
      </c>
      <c r="S72" s="122" t="s">
        <v>1055</v>
      </c>
      <c r="T72" s="178">
        <f>'2018'!AG89</f>
        <v>43448</v>
      </c>
      <c r="U72" s="73" t="s">
        <v>1052</v>
      </c>
      <c r="V72" s="227">
        <v>149000</v>
      </c>
      <c r="W72" s="227">
        <v>1000</v>
      </c>
      <c r="X72" s="73" t="s">
        <v>1045</v>
      </c>
      <c r="Y72" s="72"/>
      <c r="Z72" s="72"/>
    </row>
    <row r="73" spans="1:26" s="124" customFormat="1" ht="18" customHeight="1">
      <c r="A73" s="187">
        <v>65</v>
      </c>
      <c r="B73" s="188" t="str">
        <f>'2018'!B90</f>
        <v>E8371079</v>
      </c>
      <c r="C73" s="189" t="str">
        <f>'2018'!C90</f>
        <v>04-12-2018</v>
      </c>
      <c r="D73" s="190" t="s">
        <v>80</v>
      </c>
      <c r="E73" s="191" t="str">
        <f>'2018'!AO90</f>
        <v>229550021620036</v>
      </c>
      <c r="F73" s="190" t="s">
        <v>82</v>
      </c>
      <c r="G73" s="188" t="str">
        <f>'2018'!AI90</f>
        <v>ERGAN</v>
      </c>
      <c r="H73" s="192" t="str">
        <f>'2018'!E90</f>
        <v>JUMRONI</v>
      </c>
      <c r="I73" s="193" t="str">
        <f>'2018'!F90</f>
        <v>BAROS SERANG</v>
      </c>
      <c r="J73" s="188" t="str">
        <f>'2018'!AM90</f>
        <v>281 Jo 77 (1) UULLAJ</v>
      </c>
      <c r="K73" s="188" t="str">
        <f>'2018'!S90</f>
        <v>20|STNK</v>
      </c>
      <c r="L73" s="188" t="str">
        <f>'2018'!W90</f>
        <v>4|MBLPENUMUMUM</v>
      </c>
      <c r="M73" s="188" t="str">
        <f>'2018'!AA90</f>
        <v>A-1980-KV</v>
      </c>
      <c r="N73" s="72"/>
      <c r="O73" s="123">
        <v>97560</v>
      </c>
      <c r="P73" s="73">
        <v>48696</v>
      </c>
      <c r="Q73" s="231" t="s">
        <v>1053</v>
      </c>
      <c r="R73" s="231" t="s">
        <v>1054</v>
      </c>
      <c r="S73" s="122" t="s">
        <v>1055</v>
      </c>
      <c r="T73" s="178">
        <f>'2018'!AG90</f>
        <v>43448</v>
      </c>
      <c r="U73" s="73" t="s">
        <v>1052</v>
      </c>
      <c r="V73" s="227">
        <v>99000</v>
      </c>
      <c r="W73" s="227">
        <v>1000</v>
      </c>
      <c r="X73" s="73" t="s">
        <v>1045</v>
      </c>
      <c r="Y73" s="72"/>
      <c r="Z73" s="72"/>
    </row>
    <row r="74" spans="1:26" s="124" customFormat="1" ht="18" customHeight="1">
      <c r="A74" s="187">
        <v>66</v>
      </c>
      <c r="B74" s="188" t="str">
        <f>'2018'!B91</f>
        <v>E8371080</v>
      </c>
      <c r="C74" s="189" t="str">
        <f>'2018'!C91</f>
        <v>04-12-2018</v>
      </c>
      <c r="D74" s="190" t="s">
        <v>80</v>
      </c>
      <c r="E74" s="191" t="str">
        <f>'2018'!AO91</f>
        <v>229550021620062</v>
      </c>
      <c r="F74" s="190" t="s">
        <v>82</v>
      </c>
      <c r="G74" s="188" t="str">
        <f>'2018'!AI91</f>
        <v>ERGAN</v>
      </c>
      <c r="H74" s="192" t="str">
        <f>'2018'!E91</f>
        <v>JAJULI</v>
      </c>
      <c r="I74" s="193" t="str">
        <f>'2018'!F91</f>
        <v>BAROS SERANG</v>
      </c>
      <c r="J74" s="188" t="str">
        <f>'2018'!AM91</f>
        <v>281 Jo 77 (1) UULLAJ</v>
      </c>
      <c r="K74" s="188" t="str">
        <f>'2018'!S91</f>
        <v>10|SIM C</v>
      </c>
      <c r="L74" s="188" t="str">
        <f>'2018'!W91</f>
        <v>1|SPDMTR</v>
      </c>
      <c r="M74" s="188" t="str">
        <f>'2018'!AA91</f>
        <v>A-5739-HE</v>
      </c>
      <c r="N74" s="72"/>
      <c r="O74" s="123">
        <v>97560</v>
      </c>
      <c r="P74" s="73">
        <v>48697</v>
      </c>
      <c r="Q74" s="231" t="s">
        <v>1053</v>
      </c>
      <c r="R74" s="231" t="s">
        <v>1054</v>
      </c>
      <c r="S74" s="122" t="s">
        <v>1055</v>
      </c>
      <c r="T74" s="178">
        <f>'2018'!AG91</f>
        <v>43448</v>
      </c>
      <c r="U74" s="73" t="s">
        <v>1052</v>
      </c>
      <c r="V74" s="227">
        <v>69000</v>
      </c>
      <c r="W74" s="227">
        <v>1000</v>
      </c>
      <c r="X74" s="73" t="s">
        <v>1045</v>
      </c>
      <c r="Y74" s="72"/>
      <c r="Z74" s="72"/>
    </row>
    <row r="75" spans="1:26" s="124" customFormat="1" ht="18" customHeight="1">
      <c r="A75" s="187">
        <v>67</v>
      </c>
      <c r="B75" s="188" t="str">
        <f>'2018'!B93</f>
        <v>E8382368</v>
      </c>
      <c r="C75" s="189" t="str">
        <f>'2018'!C93</f>
        <v>04-12-2018</v>
      </c>
      <c r="D75" s="190" t="s">
        <v>80</v>
      </c>
      <c r="E75" s="191" t="str">
        <f>'2018'!AO93</f>
        <v>229550021619297</v>
      </c>
      <c r="F75" s="190" t="s">
        <v>82</v>
      </c>
      <c r="G75" s="188" t="str">
        <f>'2018'!AI93</f>
        <v>WILDAN</v>
      </c>
      <c r="H75" s="192" t="str">
        <f>'2018'!E93</f>
        <v>AHMAD</v>
      </c>
      <c r="I75" s="193" t="str">
        <f>'2018'!F93</f>
        <v>CIMANUK PANDEGLANG</v>
      </c>
      <c r="J75" s="188" t="str">
        <f>'2018'!AM93</f>
        <v>288 (2) jo 106 (5) UULAJ</v>
      </c>
      <c r="K75" s="188" t="str">
        <f>'2018'!S93</f>
        <v>20|STNK</v>
      </c>
      <c r="L75" s="188" t="str">
        <f>'2018'!W93</f>
        <v>1|SPDMTR</v>
      </c>
      <c r="M75" s="188" t="str">
        <f>'2018'!AA93</f>
        <v>A-6098-KW</v>
      </c>
      <c r="N75" s="72"/>
      <c r="O75" s="123">
        <v>97560</v>
      </c>
      <c r="P75" s="73">
        <v>48698</v>
      </c>
      <c r="Q75" s="231" t="s">
        <v>1053</v>
      </c>
      <c r="R75" s="231" t="s">
        <v>1054</v>
      </c>
      <c r="S75" s="122" t="s">
        <v>1055</v>
      </c>
      <c r="T75" s="178">
        <f>'2018'!AG93</f>
        <v>43448</v>
      </c>
      <c r="U75" s="73" t="s">
        <v>1052</v>
      </c>
      <c r="V75" s="227">
        <v>69000</v>
      </c>
      <c r="W75" s="227">
        <v>1000</v>
      </c>
      <c r="X75" s="73" t="s">
        <v>1045</v>
      </c>
      <c r="Y75" s="72"/>
      <c r="Z75" s="72"/>
    </row>
    <row r="76" spans="1:26" s="124" customFormat="1" ht="18" customHeight="1">
      <c r="A76" s="187">
        <v>68</v>
      </c>
      <c r="B76" s="188" t="str">
        <f>'2018'!B94</f>
        <v>E8382369</v>
      </c>
      <c r="C76" s="189" t="str">
        <f>'2018'!C94</f>
        <v>04-12-2018</v>
      </c>
      <c r="D76" s="190" t="s">
        <v>80</v>
      </c>
      <c r="E76" s="191">
        <f>'2018'!AO94</f>
        <v>0</v>
      </c>
      <c r="F76" s="190" t="s">
        <v>82</v>
      </c>
      <c r="G76" s="188" t="str">
        <f>'2018'!AI94</f>
        <v>WILDAN</v>
      </c>
      <c r="H76" s="192" t="str">
        <f>'2018'!E94</f>
        <v>KASRI</v>
      </c>
      <c r="I76" s="193" t="str">
        <f>'2018'!F94</f>
        <v>CIKEUSAL SERANG</v>
      </c>
      <c r="J76" s="188" t="str">
        <f>'2018'!AM94</f>
        <v>288 (1) Jo 106 UULAJ</v>
      </c>
      <c r="K76" s="188" t="str">
        <f>'2018'!S94</f>
        <v>10|SIM C</v>
      </c>
      <c r="L76" s="188" t="str">
        <f>'2018'!W94</f>
        <v>1|SPDMTR</v>
      </c>
      <c r="M76" s="188" t="str">
        <f>'2018'!AA94</f>
        <v>A-5815-FU</v>
      </c>
      <c r="N76" s="72"/>
      <c r="O76" s="123">
        <v>97560</v>
      </c>
      <c r="P76" s="73">
        <v>48699</v>
      </c>
      <c r="Q76" s="231" t="s">
        <v>1053</v>
      </c>
      <c r="R76" s="231" t="s">
        <v>1054</v>
      </c>
      <c r="S76" s="122" t="s">
        <v>1055</v>
      </c>
      <c r="T76" s="178">
        <f>'2018'!AG94</f>
        <v>43448</v>
      </c>
      <c r="U76" s="73" t="s">
        <v>1052</v>
      </c>
      <c r="V76" s="227">
        <v>69000</v>
      </c>
      <c r="W76" s="227">
        <v>1000</v>
      </c>
      <c r="X76" s="73" t="s">
        <v>1045</v>
      </c>
      <c r="Y76" s="72"/>
      <c r="Z76" s="72"/>
    </row>
    <row r="77" spans="1:26" s="124" customFormat="1" ht="18" customHeight="1">
      <c r="A77" s="187">
        <v>69</v>
      </c>
      <c r="B77" s="188" t="str">
        <f>'2018'!B96</f>
        <v>E8382371</v>
      </c>
      <c r="C77" s="189" t="str">
        <f>'2018'!C96</f>
        <v>04-12-2018</v>
      </c>
      <c r="D77" s="190" t="s">
        <v>80</v>
      </c>
      <c r="E77" s="191">
        <f>'2018'!AO96</f>
        <v>0</v>
      </c>
      <c r="F77" s="190" t="s">
        <v>82</v>
      </c>
      <c r="G77" s="188" t="str">
        <f>'2018'!AI96</f>
        <v>ERGAN</v>
      </c>
      <c r="H77" s="192" t="str">
        <f>'2018'!E96</f>
        <v>ASEP SUPIANTO</v>
      </c>
      <c r="I77" s="193" t="str">
        <f>'2018'!F96</f>
        <v>SERANG</v>
      </c>
      <c r="J77" s="188" t="str">
        <f>'2018'!AM96</f>
        <v>281 Jo 77 (1) UULLAJ</v>
      </c>
      <c r="K77" s="188" t="str">
        <f>'2018'!S96</f>
        <v>20|STNK</v>
      </c>
      <c r="L77" s="188" t="str">
        <f>'2018'!W96</f>
        <v>1|SPDMTR</v>
      </c>
      <c r="M77" s="188" t="str">
        <f>'2018'!AA96</f>
        <v>A-2526-FQ</v>
      </c>
      <c r="N77" s="72"/>
      <c r="O77" s="123">
        <v>97560</v>
      </c>
      <c r="P77" s="73">
        <v>48700</v>
      </c>
      <c r="Q77" s="231" t="s">
        <v>1053</v>
      </c>
      <c r="R77" s="231" t="s">
        <v>1054</v>
      </c>
      <c r="S77" s="122" t="s">
        <v>1055</v>
      </c>
      <c r="T77" s="178">
        <f>'2018'!AG96</f>
        <v>43448</v>
      </c>
      <c r="U77" s="73" t="s">
        <v>1052</v>
      </c>
      <c r="V77" s="227">
        <v>69000</v>
      </c>
      <c r="W77" s="227">
        <v>1000</v>
      </c>
      <c r="X77" s="73" t="s">
        <v>1045</v>
      </c>
      <c r="Y77" s="72"/>
      <c r="Z77" s="72"/>
    </row>
    <row r="78" spans="1:26" s="124" customFormat="1" ht="18" customHeight="1">
      <c r="A78" s="187">
        <v>70</v>
      </c>
      <c r="B78" s="188" t="str">
        <f>'2018'!B99</f>
        <v>E8382374</v>
      </c>
      <c r="C78" s="189" t="str">
        <f>'2018'!C99</f>
        <v>04-12-2018</v>
      </c>
      <c r="D78" s="190" t="s">
        <v>80</v>
      </c>
      <c r="E78" s="191" t="str">
        <f>'2018'!AO99</f>
        <v>229550021619823</v>
      </c>
      <c r="F78" s="190" t="s">
        <v>82</v>
      </c>
      <c r="G78" s="188" t="str">
        <f>'2018'!AI99</f>
        <v>ERGAN</v>
      </c>
      <c r="H78" s="192" t="str">
        <f>'2018'!E99</f>
        <v>MEGA WATI</v>
      </c>
      <c r="I78" s="193" t="str">
        <f>'2018'!F99</f>
        <v>DUKUH SERANG</v>
      </c>
      <c r="J78" s="188" t="str">
        <f>'2018'!AM99</f>
        <v>281 Jo 77 (1) UULLAJ</v>
      </c>
      <c r="K78" s="188" t="str">
        <f>'2018'!S99</f>
        <v>20|STNK</v>
      </c>
      <c r="L78" s="188" t="str">
        <f>'2018'!W99</f>
        <v>1|SPDMTR</v>
      </c>
      <c r="M78" s="188" t="str">
        <f>'2018'!AA99</f>
        <v>B-3880-BZD</v>
      </c>
      <c r="N78" s="72"/>
      <c r="O78" s="123">
        <v>97560</v>
      </c>
      <c r="P78" s="73">
        <v>48701</v>
      </c>
      <c r="Q78" s="231" t="s">
        <v>1053</v>
      </c>
      <c r="R78" s="231" t="s">
        <v>1054</v>
      </c>
      <c r="S78" s="122" t="s">
        <v>1055</v>
      </c>
      <c r="T78" s="178">
        <f>'2018'!AG99</f>
        <v>43448</v>
      </c>
      <c r="U78" s="73" t="s">
        <v>1052</v>
      </c>
      <c r="V78" s="227">
        <v>69000</v>
      </c>
      <c r="W78" s="227">
        <v>1000</v>
      </c>
      <c r="X78" s="73" t="s">
        <v>1045</v>
      </c>
      <c r="Y78" s="72"/>
      <c r="Z78" s="72"/>
    </row>
    <row r="79" spans="1:26" s="124" customFormat="1" ht="18" customHeight="1">
      <c r="A79" s="187">
        <v>71</v>
      </c>
      <c r="B79" s="188" t="str">
        <f>'2018'!B100</f>
        <v>E8382375</v>
      </c>
      <c r="C79" s="189" t="str">
        <f>'2018'!C100</f>
        <v>04-12-2018</v>
      </c>
      <c r="D79" s="190" t="s">
        <v>80</v>
      </c>
      <c r="E79" s="191" t="str">
        <f>'2018'!AO100</f>
        <v>229550021619868</v>
      </c>
      <c r="F79" s="190" t="s">
        <v>82</v>
      </c>
      <c r="G79" s="188" t="str">
        <f>'2018'!AI100</f>
        <v>ERGAN</v>
      </c>
      <c r="H79" s="192" t="str">
        <f>'2018'!E100</f>
        <v>MUHAMAD FAGIHUL</v>
      </c>
      <c r="I79" s="193" t="str">
        <f>'2018'!F100</f>
        <v>SUKAMANAH</v>
      </c>
      <c r="J79" s="188" t="str">
        <f>'2018'!AM100</f>
        <v>281 Jo 77 (1) UULLAJ</v>
      </c>
      <c r="K79" s="188" t="str">
        <f>'2018'!S100</f>
        <v>20|STNK</v>
      </c>
      <c r="L79" s="188" t="str">
        <f>'2018'!W100</f>
        <v>1|SPDMTR</v>
      </c>
      <c r="M79" s="188" t="str">
        <f>'2018'!AA100</f>
        <v>B-6827-GRB</v>
      </c>
      <c r="N79" s="72"/>
      <c r="O79" s="123">
        <v>97560</v>
      </c>
      <c r="P79" s="73">
        <v>48702</v>
      </c>
      <c r="Q79" s="231" t="s">
        <v>1053</v>
      </c>
      <c r="R79" s="231" t="s">
        <v>1054</v>
      </c>
      <c r="S79" s="122" t="s">
        <v>1055</v>
      </c>
      <c r="T79" s="178">
        <f>'2018'!AG100</f>
        <v>43448</v>
      </c>
      <c r="U79" s="73" t="s">
        <v>1052</v>
      </c>
      <c r="V79" s="227">
        <v>69000</v>
      </c>
      <c r="W79" s="227">
        <v>1000</v>
      </c>
      <c r="X79" s="73" t="s">
        <v>1045</v>
      </c>
      <c r="Y79" s="72"/>
      <c r="Z79" s="72"/>
    </row>
    <row r="80" spans="1:26" s="124" customFormat="1" ht="18" customHeight="1">
      <c r="A80" s="187">
        <v>72</v>
      </c>
      <c r="B80" s="188" t="str">
        <f>'2018'!B102</f>
        <v>E8382382</v>
      </c>
      <c r="C80" s="189" t="str">
        <f>'2018'!C102</f>
        <v>04-12-2018</v>
      </c>
      <c r="D80" s="190" t="s">
        <v>80</v>
      </c>
      <c r="E80" s="191" t="str">
        <f>'2018'!AO102</f>
        <v>22955002161890</v>
      </c>
      <c r="F80" s="190" t="s">
        <v>82</v>
      </c>
      <c r="G80" s="188" t="str">
        <f>'2018'!AI102</f>
        <v>MARJUKI</v>
      </c>
      <c r="H80" s="192" t="str">
        <f>'2018'!E102</f>
        <v>ENDI SUTARDI</v>
      </c>
      <c r="I80" s="193" t="str">
        <f>'2018'!F102</f>
        <v>BOJONG PANDEGLANG</v>
      </c>
      <c r="J80" s="188" t="str">
        <f>'2018'!AM102</f>
        <v>288 (2) jo 106 (5) UULAJ</v>
      </c>
      <c r="K80" s="188" t="str">
        <f>'2018'!S102</f>
        <v>20|STNK</v>
      </c>
      <c r="L80" s="188" t="str">
        <f>'2018'!W102</f>
        <v>1|SPDMTR</v>
      </c>
      <c r="M80" s="188" t="str">
        <f>'2018'!AA102</f>
        <v>A-2840-MV</v>
      </c>
      <c r="N80" s="74"/>
      <c r="O80" s="123">
        <v>97560</v>
      </c>
      <c r="P80" s="73">
        <v>48703</v>
      </c>
      <c r="Q80" s="231" t="s">
        <v>1053</v>
      </c>
      <c r="R80" s="231" t="s">
        <v>1054</v>
      </c>
      <c r="S80" s="122" t="s">
        <v>1055</v>
      </c>
      <c r="T80" s="178">
        <f>'2018'!AG102</f>
        <v>43448</v>
      </c>
      <c r="U80" s="73" t="s">
        <v>1052</v>
      </c>
      <c r="V80" s="227">
        <v>69000</v>
      </c>
      <c r="W80" s="227">
        <v>1000</v>
      </c>
      <c r="X80" s="73" t="s">
        <v>1045</v>
      </c>
      <c r="Y80" s="74"/>
      <c r="Z80" s="74"/>
    </row>
    <row r="81" spans="1:26" s="124" customFormat="1" ht="18" customHeight="1">
      <c r="A81" s="187">
        <v>73</v>
      </c>
      <c r="B81" s="188" t="str">
        <f>'2018'!B103</f>
        <v>E8382383</v>
      </c>
      <c r="C81" s="189" t="str">
        <f>'2018'!C103</f>
        <v>04-12-2018</v>
      </c>
      <c r="D81" s="190" t="s">
        <v>80</v>
      </c>
      <c r="E81" s="191" t="str">
        <f>'2018'!AO103</f>
        <v>299550021618967</v>
      </c>
      <c r="F81" s="190" t="s">
        <v>82</v>
      </c>
      <c r="G81" s="188" t="str">
        <f>'2018'!AI103</f>
        <v>MARJUKI</v>
      </c>
      <c r="H81" s="192" t="str">
        <f>'2018'!E103</f>
        <v>RAHMAT</v>
      </c>
      <c r="I81" s="193" t="str">
        <f>'2018'!F103</f>
        <v>PALEMBANG</v>
      </c>
      <c r="J81" s="188" t="str">
        <f>'2018'!AM103</f>
        <v>288 (2) jo 106 (5) UULAJ</v>
      </c>
      <c r="K81" s="188" t="str">
        <f>'2018'!S103</f>
        <v>20|STNK</v>
      </c>
      <c r="L81" s="188" t="str">
        <f>'2018'!W103</f>
        <v>6|TRUK</v>
      </c>
      <c r="M81" s="188" t="str">
        <f>'2018'!AA103</f>
        <v>B-9365-CYT</v>
      </c>
      <c r="N81" s="72"/>
      <c r="O81" s="123">
        <v>97560</v>
      </c>
      <c r="P81" s="73">
        <v>48704</v>
      </c>
      <c r="Q81" s="231" t="s">
        <v>1053</v>
      </c>
      <c r="R81" s="231" t="s">
        <v>1054</v>
      </c>
      <c r="S81" s="122" t="s">
        <v>1055</v>
      </c>
      <c r="T81" s="178">
        <f>'2018'!AG103</f>
        <v>43448</v>
      </c>
      <c r="U81" s="73" t="s">
        <v>1052</v>
      </c>
      <c r="V81" s="227">
        <v>149000</v>
      </c>
      <c r="W81" s="227">
        <v>1000</v>
      </c>
      <c r="X81" s="73" t="s">
        <v>1045</v>
      </c>
      <c r="Y81" s="72"/>
      <c r="Z81" s="72"/>
    </row>
    <row r="82" spans="1:26" s="124" customFormat="1" ht="18" customHeight="1">
      <c r="A82" s="187">
        <v>74</v>
      </c>
      <c r="B82" s="188" t="str">
        <f>'2018'!B106</f>
        <v>E8382387</v>
      </c>
      <c r="C82" s="189" t="str">
        <f>'2018'!C106</f>
        <v>04-12-2018</v>
      </c>
      <c r="D82" s="190" t="s">
        <v>80</v>
      </c>
      <c r="E82" s="191" t="str">
        <f>'2018'!AO106</f>
        <v>229550021617880</v>
      </c>
      <c r="F82" s="190" t="s">
        <v>82</v>
      </c>
      <c r="G82" s="188" t="str">
        <f>'2018'!AI106</f>
        <v>RIYANDI</v>
      </c>
      <c r="H82" s="192" t="str">
        <f>'2018'!E106</f>
        <v>JABARU GULTOM</v>
      </c>
      <c r="I82" s="193" t="str">
        <f>'2018'!F106</f>
        <v>SUKADAMAI</v>
      </c>
      <c r="J82" s="188" t="str">
        <f>'2018'!AM106</f>
        <v>281 Jo 77 (1) UULLAJ</v>
      </c>
      <c r="K82" s="188" t="str">
        <f>'2018'!S106</f>
        <v>40|KENDARAAN</v>
      </c>
      <c r="L82" s="188" t="str">
        <f>'2018'!W106</f>
        <v>1|SPDMTR</v>
      </c>
      <c r="M82" s="188" t="str">
        <f>'2018'!AA106</f>
        <v>A-4398-HU</v>
      </c>
      <c r="N82" s="72"/>
      <c r="O82" s="123">
        <v>97560</v>
      </c>
      <c r="P82" s="73">
        <v>48705</v>
      </c>
      <c r="Q82" s="231" t="s">
        <v>1053</v>
      </c>
      <c r="R82" s="231" t="s">
        <v>1054</v>
      </c>
      <c r="S82" s="122" t="s">
        <v>1055</v>
      </c>
      <c r="T82" s="178">
        <f>'2018'!AG106</f>
        <v>43448</v>
      </c>
      <c r="U82" s="73" t="s">
        <v>1052</v>
      </c>
      <c r="V82" s="227">
        <v>69000</v>
      </c>
      <c r="W82" s="227">
        <v>1000</v>
      </c>
      <c r="X82" s="73" t="s">
        <v>1045</v>
      </c>
      <c r="Y82" s="72"/>
      <c r="Z82" s="72"/>
    </row>
    <row r="83" spans="1:26" s="124" customFormat="1" ht="18" customHeight="1">
      <c r="A83" s="187">
        <v>75</v>
      </c>
      <c r="B83" s="188" t="str">
        <f>'2018'!B109</f>
        <v>E8371636</v>
      </c>
      <c r="C83" s="189" t="str">
        <f>'2018'!C109</f>
        <v>04-12-2018</v>
      </c>
      <c r="D83" s="190" t="s">
        <v>80</v>
      </c>
      <c r="E83" s="191" t="str">
        <f>'2018'!AO109</f>
        <v>22955001619038</v>
      </c>
      <c r="F83" s="190" t="s">
        <v>82</v>
      </c>
      <c r="G83" s="188" t="str">
        <f>'2018'!AI109</f>
        <v>MARJUKI</v>
      </c>
      <c r="H83" s="192" t="str">
        <f>'2018'!E109</f>
        <v>TEDDI S</v>
      </c>
      <c r="I83" s="193" t="str">
        <f>'2018'!F109</f>
        <v>CIPOCOK JAYA SERANG</v>
      </c>
      <c r="J83" s="188" t="str">
        <f>'2018'!AM109</f>
        <v>280 Jo 68 (1) UULAJ</v>
      </c>
      <c r="K83" s="188" t="str">
        <f>'2018'!S109</f>
        <v>20|STNK</v>
      </c>
      <c r="L83" s="188" t="str">
        <f>'2018'!W109</f>
        <v>4|MBLPENUMUMUM</v>
      </c>
      <c r="M83" s="188" t="str">
        <f>'2018'!AA109</f>
        <v>A-471-FF</v>
      </c>
      <c r="N83" s="72"/>
      <c r="O83" s="123">
        <v>97560</v>
      </c>
      <c r="P83" s="73">
        <v>48706</v>
      </c>
      <c r="Q83" s="231" t="s">
        <v>1053</v>
      </c>
      <c r="R83" s="231" t="s">
        <v>1054</v>
      </c>
      <c r="S83" s="122" t="s">
        <v>1055</v>
      </c>
      <c r="T83" s="178">
        <f>'2018'!AG109</f>
        <v>43448</v>
      </c>
      <c r="U83" s="73" t="s">
        <v>1052</v>
      </c>
      <c r="V83" s="227">
        <v>99000</v>
      </c>
      <c r="W83" s="227">
        <v>1000</v>
      </c>
      <c r="X83" s="73" t="s">
        <v>1045</v>
      </c>
      <c r="Y83" s="72"/>
      <c r="Z83" s="72"/>
    </row>
    <row r="84" spans="1:26" s="124" customFormat="1" ht="18" customHeight="1">
      <c r="A84" s="187">
        <v>76</v>
      </c>
      <c r="B84" s="188" t="str">
        <f>'2018'!B110</f>
        <v>E8371637</v>
      </c>
      <c r="C84" s="189" t="str">
        <f>'2018'!C110</f>
        <v>04-12-2018</v>
      </c>
      <c r="D84" s="190" t="s">
        <v>80</v>
      </c>
      <c r="E84" s="191" t="str">
        <f>'2018'!AO110</f>
        <v>229550021619102</v>
      </c>
      <c r="F84" s="190" t="s">
        <v>82</v>
      </c>
      <c r="G84" s="188" t="str">
        <f>'2018'!AI110</f>
        <v>MARJUKI</v>
      </c>
      <c r="H84" s="192" t="str">
        <f>'2018'!E110</f>
        <v>SLAMET RIYANDI</v>
      </c>
      <c r="I84" s="193" t="str">
        <f>'2018'!F110</f>
        <v>PANDEGLANG</v>
      </c>
      <c r="J84" s="188" t="str">
        <f>'2018'!AM110</f>
        <v>281 Jo 77 (1) UULLAJ</v>
      </c>
      <c r="K84" s="188" t="str">
        <f>'2018'!S110</f>
        <v>20|STNK</v>
      </c>
      <c r="L84" s="188" t="str">
        <f>'2018'!W110</f>
        <v>1|SPDMTR</v>
      </c>
      <c r="M84" s="188" t="str">
        <f>'2018'!AA110</f>
        <v>A-2991-Z</v>
      </c>
      <c r="N84" s="72"/>
      <c r="O84" s="123">
        <v>97560</v>
      </c>
      <c r="P84" s="73">
        <v>48707</v>
      </c>
      <c r="Q84" s="231" t="s">
        <v>1053</v>
      </c>
      <c r="R84" s="231" t="s">
        <v>1054</v>
      </c>
      <c r="S84" s="122" t="s">
        <v>1055</v>
      </c>
      <c r="T84" s="178">
        <f>'2018'!AG110</f>
        <v>43448</v>
      </c>
      <c r="U84" s="73" t="s">
        <v>1052</v>
      </c>
      <c r="V84" s="227">
        <v>69000</v>
      </c>
      <c r="W84" s="227">
        <v>1000</v>
      </c>
      <c r="X84" s="73" t="s">
        <v>1045</v>
      </c>
      <c r="Y84" s="72"/>
      <c r="Z84" s="72"/>
    </row>
    <row r="85" spans="1:26" s="124" customFormat="1" ht="18" customHeight="1">
      <c r="A85" s="187">
        <v>77</v>
      </c>
      <c r="B85" s="188" t="str">
        <f>'2018'!B111</f>
        <v>E8371638</v>
      </c>
      <c r="C85" s="189" t="str">
        <f>'2018'!C111</f>
        <v>04-12-2018</v>
      </c>
      <c r="D85" s="190" t="s">
        <v>80</v>
      </c>
      <c r="E85" s="191" t="str">
        <f>'2018'!AO111</f>
        <v>229550021619152</v>
      </c>
      <c r="F85" s="190" t="s">
        <v>82</v>
      </c>
      <c r="G85" s="188" t="str">
        <f>'2018'!AI111</f>
        <v>MARJUKI</v>
      </c>
      <c r="H85" s="192" t="str">
        <f>'2018'!E111</f>
        <v>ROHMAN</v>
      </c>
      <c r="I85" s="193" t="str">
        <f>'2018'!F111</f>
        <v>CIPOCOK JAYA SERANG</v>
      </c>
      <c r="J85" s="188" t="str">
        <f>'2018'!AM111</f>
        <v>281 Jo 77 (1) UULLAJ</v>
      </c>
      <c r="K85" s="188" t="str">
        <f>'2018'!S111</f>
        <v>20|STNK</v>
      </c>
      <c r="L85" s="188" t="str">
        <f>'2018'!W111</f>
        <v>1|SPDMTR</v>
      </c>
      <c r="M85" s="188" t="str">
        <f>'2018'!AA111</f>
        <v>A-2726-HA</v>
      </c>
      <c r="N85" s="72"/>
      <c r="O85" s="123">
        <v>97560</v>
      </c>
      <c r="P85" s="73">
        <v>48708</v>
      </c>
      <c r="Q85" s="231" t="s">
        <v>1053</v>
      </c>
      <c r="R85" s="231" t="s">
        <v>1054</v>
      </c>
      <c r="S85" s="122" t="s">
        <v>1055</v>
      </c>
      <c r="T85" s="178">
        <f>'2018'!AG111</f>
        <v>43448</v>
      </c>
      <c r="U85" s="73" t="s">
        <v>1052</v>
      </c>
      <c r="V85" s="227">
        <v>69000</v>
      </c>
      <c r="W85" s="227">
        <v>1000</v>
      </c>
      <c r="X85" s="73" t="s">
        <v>1045</v>
      </c>
      <c r="Y85" s="72"/>
      <c r="Z85" s="72"/>
    </row>
    <row r="86" spans="1:26" s="124" customFormat="1" ht="18" customHeight="1">
      <c r="A86" s="187">
        <v>78</v>
      </c>
      <c r="B86" s="188" t="str">
        <f>'2018'!B112</f>
        <v>E8371639</v>
      </c>
      <c r="C86" s="189" t="str">
        <f>'2018'!C112</f>
        <v>04-12-2018</v>
      </c>
      <c r="D86" s="190" t="s">
        <v>80</v>
      </c>
      <c r="E86" s="191" t="str">
        <f>'2018'!AO112</f>
        <v>229550021619175</v>
      </c>
      <c r="F86" s="190" t="s">
        <v>82</v>
      </c>
      <c r="G86" s="188" t="str">
        <f>'2018'!AI112</f>
        <v>MARJUKI</v>
      </c>
      <c r="H86" s="192" t="str">
        <f>'2018'!E112</f>
        <v>ZUHAEDI</v>
      </c>
      <c r="I86" s="193" t="str">
        <f>'2018'!F112</f>
        <v>JIPUT PANDEGLANG</v>
      </c>
      <c r="J86" s="188" t="str">
        <f>'2018'!AM112</f>
        <v>288 (1) Jo 106 UULAJ</v>
      </c>
      <c r="K86" s="188" t="str">
        <f>'2018'!S112</f>
        <v>20|STNK</v>
      </c>
      <c r="L86" s="188" t="str">
        <f>'2018'!W112</f>
        <v>2|PICKUP</v>
      </c>
      <c r="M86" s="188" t="str">
        <f>'2018'!AA112</f>
        <v>B-9547-GAI</v>
      </c>
      <c r="N86" s="72"/>
      <c r="O86" s="123">
        <v>97560</v>
      </c>
      <c r="P86" s="73">
        <v>48709</v>
      </c>
      <c r="Q86" s="231" t="s">
        <v>1053</v>
      </c>
      <c r="R86" s="231" t="s">
        <v>1054</v>
      </c>
      <c r="S86" s="122" t="s">
        <v>1055</v>
      </c>
      <c r="T86" s="178">
        <f>'2018'!AG112</f>
        <v>43448</v>
      </c>
      <c r="U86" s="73" t="s">
        <v>1052</v>
      </c>
      <c r="V86" s="227">
        <v>99000</v>
      </c>
      <c r="W86" s="227">
        <v>1000</v>
      </c>
      <c r="X86" s="73" t="s">
        <v>1045</v>
      </c>
      <c r="Y86" s="72"/>
      <c r="Z86" s="72"/>
    </row>
    <row r="87" spans="1:26" s="124" customFormat="1" ht="18" customHeight="1">
      <c r="A87" s="187">
        <v>79</v>
      </c>
      <c r="B87" s="188" t="str">
        <f>'2018'!B113</f>
        <v>E8371640</v>
      </c>
      <c r="C87" s="189" t="str">
        <f>'2018'!C113</f>
        <v>04-12-2018</v>
      </c>
      <c r="D87" s="190" t="s">
        <v>80</v>
      </c>
      <c r="E87" s="191" t="str">
        <f>'2018'!AO113</f>
        <v>229550021619212</v>
      </c>
      <c r="F87" s="190" t="s">
        <v>82</v>
      </c>
      <c r="G87" s="188" t="str">
        <f>'2018'!AI113</f>
        <v>MARJUKI</v>
      </c>
      <c r="H87" s="192" t="str">
        <f>'2018'!E113</f>
        <v>NURUL P</v>
      </c>
      <c r="I87" s="193" t="str">
        <f>'2018'!F113</f>
        <v>CIRUAS SERANG</v>
      </c>
      <c r="J87" s="188" t="str">
        <f>'2018'!AM113</f>
        <v>281 Jo 77 (1) UULLAJ</v>
      </c>
      <c r="K87" s="188" t="str">
        <f>'2018'!S113</f>
        <v>20|STNK</v>
      </c>
      <c r="L87" s="188" t="str">
        <f>'2018'!W113</f>
        <v>1|SPDMTR</v>
      </c>
      <c r="M87" s="188" t="str">
        <f>'2018'!AA113</f>
        <v>A-2061-HO</v>
      </c>
      <c r="N87" s="72"/>
      <c r="O87" s="123">
        <v>97560</v>
      </c>
      <c r="P87" s="73">
        <v>48710</v>
      </c>
      <c r="Q87" s="231" t="s">
        <v>1053</v>
      </c>
      <c r="R87" s="231" t="s">
        <v>1054</v>
      </c>
      <c r="S87" s="122" t="s">
        <v>1055</v>
      </c>
      <c r="T87" s="178">
        <f>'2018'!AG113</f>
        <v>43448</v>
      </c>
      <c r="U87" s="73" t="s">
        <v>1052</v>
      </c>
      <c r="V87" s="227">
        <v>69000</v>
      </c>
      <c r="W87" s="227">
        <v>1000</v>
      </c>
      <c r="X87" s="73" t="s">
        <v>1045</v>
      </c>
      <c r="Y87" s="72"/>
      <c r="Z87" s="72"/>
    </row>
    <row r="88" spans="1:26" s="124" customFormat="1" ht="18" customHeight="1">
      <c r="A88" s="187">
        <v>80</v>
      </c>
      <c r="B88" s="188" t="str">
        <f>'2018'!B115</f>
        <v>D6660582</v>
      </c>
      <c r="C88" s="189" t="str">
        <f>'2018'!C115</f>
        <v>04-12-2018</v>
      </c>
      <c r="D88" s="190" t="s">
        <v>80</v>
      </c>
      <c r="E88" s="191" t="str">
        <f>'2018'!AO115</f>
        <v>229550021619374</v>
      </c>
      <c r="F88" s="190" t="s">
        <v>82</v>
      </c>
      <c r="G88" s="188" t="str">
        <f>'2018'!AI115</f>
        <v>BOBONG G</v>
      </c>
      <c r="H88" s="192" t="str">
        <f>'2018'!E115</f>
        <v>RESTY N</v>
      </c>
      <c r="I88" s="193" t="str">
        <f>'2018'!F115</f>
        <v>CURUG SERANG</v>
      </c>
      <c r="J88" s="188" t="str">
        <f>'2018'!AM115</f>
        <v>281 Jo 77 (1) UULLAJ</v>
      </c>
      <c r="K88" s="188" t="str">
        <f>'2018'!S115</f>
        <v>20|STNK</v>
      </c>
      <c r="L88" s="188" t="str">
        <f>'2018'!W115</f>
        <v>1|SPDMTR</v>
      </c>
      <c r="M88" s="188" t="str">
        <f>'2018'!AA115</f>
        <v>A-3188-HV</v>
      </c>
      <c r="N88" s="72"/>
      <c r="O88" s="123">
        <v>97560</v>
      </c>
      <c r="P88" s="73">
        <v>48711</v>
      </c>
      <c r="Q88" s="231" t="s">
        <v>1053</v>
      </c>
      <c r="R88" s="231" t="s">
        <v>1054</v>
      </c>
      <c r="S88" s="122" t="s">
        <v>1055</v>
      </c>
      <c r="T88" s="178">
        <f>'2018'!AG115</f>
        <v>43448</v>
      </c>
      <c r="U88" s="73" t="s">
        <v>1052</v>
      </c>
      <c r="V88" s="227">
        <v>69000</v>
      </c>
      <c r="W88" s="227">
        <v>1000</v>
      </c>
      <c r="X88" s="73" t="s">
        <v>1045</v>
      </c>
      <c r="Y88" s="72"/>
      <c r="Z88" s="72"/>
    </row>
    <row r="89" spans="1:26" s="124" customFormat="1" ht="18" customHeight="1">
      <c r="A89" s="187">
        <v>81</v>
      </c>
      <c r="B89" s="188" t="str">
        <f>'2018'!B116</f>
        <v>D6660583</v>
      </c>
      <c r="C89" s="189" t="str">
        <f>'2018'!C116</f>
        <v>04-12-2018</v>
      </c>
      <c r="D89" s="190" t="s">
        <v>80</v>
      </c>
      <c r="E89" s="191" t="str">
        <f>'2018'!AO116</f>
        <v>229550021619348</v>
      </c>
      <c r="F89" s="190" t="s">
        <v>82</v>
      </c>
      <c r="G89" s="188" t="str">
        <f>'2018'!AI116</f>
        <v>BOBONG G</v>
      </c>
      <c r="H89" s="192" t="str">
        <f>'2018'!E116</f>
        <v>UFI</v>
      </c>
      <c r="I89" s="193" t="str">
        <f>'2018'!F116</f>
        <v>TAKTAKAN SERANG</v>
      </c>
      <c r="J89" s="188" t="str">
        <f>'2018'!AM116</f>
        <v>281 Jo 77 (1) UULLAJ</v>
      </c>
      <c r="K89" s="188" t="str">
        <f>'2018'!S116</f>
        <v>20|STNK</v>
      </c>
      <c r="L89" s="188" t="str">
        <f>'2018'!W116</f>
        <v>1|SPDMTR</v>
      </c>
      <c r="M89" s="188" t="str">
        <f>'2018'!AA116</f>
        <v>A-2544-TX</v>
      </c>
      <c r="N89" s="72"/>
      <c r="O89" s="123">
        <v>97560</v>
      </c>
      <c r="P89" s="73">
        <v>48712</v>
      </c>
      <c r="Q89" s="231" t="s">
        <v>1053</v>
      </c>
      <c r="R89" s="231" t="s">
        <v>1054</v>
      </c>
      <c r="S89" s="122" t="s">
        <v>1055</v>
      </c>
      <c r="T89" s="178">
        <f>'2018'!AG116</f>
        <v>43448</v>
      </c>
      <c r="U89" s="73" t="s">
        <v>1052</v>
      </c>
      <c r="V89" s="227">
        <v>69000</v>
      </c>
      <c r="W89" s="227">
        <v>1000</v>
      </c>
      <c r="X89" s="73" t="s">
        <v>1045</v>
      </c>
      <c r="Y89" s="72"/>
      <c r="Z89" s="72"/>
    </row>
    <row r="90" spans="1:26" s="124" customFormat="1" ht="18" customHeight="1">
      <c r="A90" s="187">
        <v>82</v>
      </c>
      <c r="B90" s="188" t="str">
        <f>'2018'!B119</f>
        <v>E8371091</v>
      </c>
      <c r="C90" s="189" t="str">
        <f>'2018'!C119</f>
        <v>04-12-2018</v>
      </c>
      <c r="D90" s="190" t="s">
        <v>80</v>
      </c>
      <c r="E90" s="191">
        <f>'2018'!AO119</f>
        <v>0</v>
      </c>
      <c r="F90" s="190" t="s">
        <v>82</v>
      </c>
      <c r="G90" s="188" t="str">
        <f>'2018'!AI119</f>
        <v>HENDRO</v>
      </c>
      <c r="H90" s="192" t="str">
        <f>'2018'!E119</f>
        <v>FIKRI</v>
      </c>
      <c r="I90" s="193" t="str">
        <f>'2018'!F119</f>
        <v>BAROS SERANG</v>
      </c>
      <c r="J90" s="188" t="str">
        <f>'2018'!AM119</f>
        <v>291 (2) jo 106 (8) UULLAJ</v>
      </c>
      <c r="K90" s="188" t="str">
        <f>'2018'!S119</f>
        <v>40|KENDARAAN</v>
      </c>
      <c r="L90" s="188" t="str">
        <f>'2018'!W119</f>
        <v>1|SPDMTR</v>
      </c>
      <c r="M90" s="188" t="str">
        <f>'2018'!AA119</f>
        <v>A-5023-CH</v>
      </c>
      <c r="N90" s="72"/>
      <c r="O90" s="123">
        <v>97560</v>
      </c>
      <c r="P90" s="73">
        <v>48713</v>
      </c>
      <c r="Q90" s="231" t="s">
        <v>1053</v>
      </c>
      <c r="R90" s="231" t="s">
        <v>1054</v>
      </c>
      <c r="S90" s="122" t="s">
        <v>1055</v>
      </c>
      <c r="T90" s="178">
        <f>'2018'!AG119</f>
        <v>43448</v>
      </c>
      <c r="U90" s="73" t="s">
        <v>1052</v>
      </c>
      <c r="V90" s="227">
        <v>69000</v>
      </c>
      <c r="W90" s="227">
        <v>1000</v>
      </c>
      <c r="X90" s="73" t="s">
        <v>1045</v>
      </c>
      <c r="Y90" s="72"/>
      <c r="Z90" s="72"/>
    </row>
    <row r="91" spans="1:26" s="124" customFormat="1" ht="18" customHeight="1">
      <c r="A91" s="187">
        <v>83</v>
      </c>
      <c r="B91" s="188" t="str">
        <f>'2018'!B120</f>
        <v>E8382376</v>
      </c>
      <c r="C91" s="189" t="str">
        <f>'2018'!C120</f>
        <v>04-12-2018</v>
      </c>
      <c r="D91" s="190" t="s">
        <v>80</v>
      </c>
      <c r="E91" s="191" t="str">
        <f>'2018'!AO120</f>
        <v>229550021650518</v>
      </c>
      <c r="F91" s="190" t="s">
        <v>82</v>
      </c>
      <c r="G91" s="188" t="str">
        <f>'2018'!AI120</f>
        <v>GUSAR</v>
      </c>
      <c r="H91" s="192" t="str">
        <f>'2018'!E120</f>
        <v>YUSUF TAIFIK Z</v>
      </c>
      <c r="I91" s="193" t="str">
        <f>'2018'!F120</f>
        <v>CISOKA TANGERANG</v>
      </c>
      <c r="J91" s="188" t="str">
        <f>'2018'!AM120</f>
        <v>291 (2) jo 106 (8) UULLAJ</v>
      </c>
      <c r="K91" s="188" t="str">
        <f>'2018'!S120</f>
        <v>20|STNK</v>
      </c>
      <c r="L91" s="188" t="str">
        <f>'2018'!W120</f>
        <v>1|SPDMTR</v>
      </c>
      <c r="M91" s="188" t="str">
        <f>'2018'!AA120</f>
        <v>B-6944-GVE</v>
      </c>
      <c r="N91" s="72"/>
      <c r="O91" s="123">
        <v>97560</v>
      </c>
      <c r="P91" s="73">
        <v>48714</v>
      </c>
      <c r="Q91" s="231" t="s">
        <v>1053</v>
      </c>
      <c r="R91" s="231" t="s">
        <v>1054</v>
      </c>
      <c r="S91" s="122" t="s">
        <v>1055</v>
      </c>
      <c r="T91" s="178">
        <f>'2018'!AG120</f>
        <v>43448</v>
      </c>
      <c r="U91" s="73" t="s">
        <v>1052</v>
      </c>
      <c r="V91" s="227">
        <v>69000</v>
      </c>
      <c r="W91" s="227">
        <v>1000</v>
      </c>
      <c r="X91" s="73" t="s">
        <v>1045</v>
      </c>
      <c r="Y91" s="72"/>
      <c r="Z91" s="72"/>
    </row>
    <row r="92" spans="1:26" s="124" customFormat="1" ht="18" customHeight="1">
      <c r="A92" s="187">
        <v>84</v>
      </c>
      <c r="B92" s="188" t="str">
        <f>'2018'!B121</f>
        <v>E8382391</v>
      </c>
      <c r="C92" s="189" t="str">
        <f>'2018'!C121</f>
        <v>04-12-2018</v>
      </c>
      <c r="D92" s="190" t="s">
        <v>80</v>
      </c>
      <c r="E92" s="191">
        <f>'2018'!AO121</f>
        <v>0</v>
      </c>
      <c r="F92" s="190" t="s">
        <v>82</v>
      </c>
      <c r="G92" s="188" t="str">
        <f>'2018'!AI121</f>
        <v>ELI P</v>
      </c>
      <c r="H92" s="192" t="str">
        <f>'2018'!E121</f>
        <v>M WILLY ZAIN</v>
      </c>
      <c r="I92" s="193" t="str">
        <f>'2018'!F121</f>
        <v>PETIR SERANG</v>
      </c>
      <c r="J92" s="188" t="str">
        <f>'2018'!AM121</f>
        <v>291 (2) jo 106 (8) UULLAJ</v>
      </c>
      <c r="K92" s="188" t="str">
        <f>'2018'!S121</f>
        <v>20|STNK</v>
      </c>
      <c r="L92" s="188" t="str">
        <f>'2018'!W121</f>
        <v>1|SPDMTR</v>
      </c>
      <c r="M92" s="188" t="str">
        <f>'2018'!AA121</f>
        <v>A-4530-HZ</v>
      </c>
      <c r="N92" s="72"/>
      <c r="O92" s="123">
        <v>97560</v>
      </c>
      <c r="P92" s="73">
        <v>48715</v>
      </c>
      <c r="Q92" s="231" t="s">
        <v>1053</v>
      </c>
      <c r="R92" s="231" t="s">
        <v>1054</v>
      </c>
      <c r="S92" s="122" t="s">
        <v>1055</v>
      </c>
      <c r="T92" s="178">
        <f>'2018'!AG121</f>
        <v>43448</v>
      </c>
      <c r="U92" s="73" t="s">
        <v>1052</v>
      </c>
      <c r="V92" s="227">
        <v>69000</v>
      </c>
      <c r="W92" s="227">
        <v>1000</v>
      </c>
      <c r="X92" s="73" t="s">
        <v>1045</v>
      </c>
      <c r="Y92" s="72"/>
      <c r="Z92" s="72"/>
    </row>
    <row r="93" spans="1:26" s="124" customFormat="1" ht="18" customHeight="1">
      <c r="A93" s="187">
        <v>85</v>
      </c>
      <c r="B93" s="188" t="str">
        <f>'2018'!B123</f>
        <v>E8371681</v>
      </c>
      <c r="C93" s="189">
        <f>'2018'!C123</f>
        <v>43439</v>
      </c>
      <c r="D93" s="190" t="s">
        <v>80</v>
      </c>
      <c r="E93" s="191" t="str">
        <f>'2018'!AO123</f>
        <v>229550021672339</v>
      </c>
      <c r="F93" s="190" t="s">
        <v>82</v>
      </c>
      <c r="G93" s="188" t="str">
        <f>'2018'!AI123</f>
        <v>M KURNIAWAN</v>
      </c>
      <c r="H93" s="192" t="str">
        <f>'2018'!E123</f>
        <v>NURYANI</v>
      </c>
      <c r="I93" s="193" t="str">
        <f>'2018'!F123</f>
        <v>SEPANG SERANG</v>
      </c>
      <c r="J93" s="188" t="str">
        <f>'2018'!AM123</f>
        <v>303 jo137 (4) a b dan c UULLAJ</v>
      </c>
      <c r="K93" s="188" t="str">
        <f>'2018'!S123</f>
        <v>11|SIM A</v>
      </c>
      <c r="L93" s="188" t="str">
        <f>'2018'!W123</f>
        <v>2|PICKUP</v>
      </c>
      <c r="M93" s="188" t="str">
        <f>'2018'!AA123</f>
        <v>A-8987-E</v>
      </c>
      <c r="N93" s="72"/>
      <c r="O93" s="123">
        <v>97560</v>
      </c>
      <c r="P93" s="73">
        <v>48716</v>
      </c>
      <c r="Q93" s="231" t="s">
        <v>1053</v>
      </c>
      <c r="R93" s="231" t="s">
        <v>1054</v>
      </c>
      <c r="S93" s="122" t="s">
        <v>1055</v>
      </c>
      <c r="T93" s="178">
        <f>'2018'!AG123</f>
        <v>43448</v>
      </c>
      <c r="U93" s="73" t="s">
        <v>1052</v>
      </c>
      <c r="V93" s="227">
        <v>99000</v>
      </c>
      <c r="W93" s="227">
        <v>1000</v>
      </c>
      <c r="X93" s="73" t="s">
        <v>1045</v>
      </c>
      <c r="Y93" s="72"/>
      <c r="Z93" s="72"/>
    </row>
    <row r="94" spans="1:26" s="124" customFormat="1" ht="18" customHeight="1">
      <c r="A94" s="187">
        <v>86</v>
      </c>
      <c r="B94" s="188" t="str">
        <f>'2018'!B124</f>
        <v>E8382392</v>
      </c>
      <c r="C94" s="189">
        <f>'2018'!C124</f>
        <v>43440</v>
      </c>
      <c r="D94" s="190" t="s">
        <v>80</v>
      </c>
      <c r="E94" s="191" t="str">
        <f>'2018'!AO124</f>
        <v>229550021699917</v>
      </c>
      <c r="F94" s="190" t="s">
        <v>82</v>
      </c>
      <c r="G94" s="188" t="str">
        <f>'2018'!AI124</f>
        <v>ELI P</v>
      </c>
      <c r="H94" s="192" t="str">
        <f>'2018'!E124</f>
        <v>SENDI ARIFIN</v>
      </c>
      <c r="I94" s="193" t="str">
        <f>'2018'!F124</f>
        <v>SERANG</v>
      </c>
      <c r="J94" s="188" t="str">
        <f>'2018'!AM124</f>
        <v>291 (1) Jo 106 (8) UULLAJ</v>
      </c>
      <c r="K94" s="188" t="str">
        <f>'2018'!S124</f>
        <v>10|SIM C</v>
      </c>
      <c r="L94" s="188" t="str">
        <f>'2018'!W124</f>
        <v>1|SPDMTR</v>
      </c>
      <c r="M94" s="188" t="str">
        <f>'2018'!AA124</f>
        <v>A-4801-LW</v>
      </c>
      <c r="N94" s="72"/>
      <c r="O94" s="123">
        <v>97560</v>
      </c>
      <c r="P94" s="73">
        <v>48717</v>
      </c>
      <c r="Q94" s="231" t="s">
        <v>1053</v>
      </c>
      <c r="R94" s="231" t="s">
        <v>1054</v>
      </c>
      <c r="S94" s="122" t="s">
        <v>1055</v>
      </c>
      <c r="T94" s="178">
        <f>'2018'!AG124</f>
        <v>43448</v>
      </c>
      <c r="U94" s="73" t="s">
        <v>1052</v>
      </c>
      <c r="V94" s="227">
        <v>69000</v>
      </c>
      <c r="W94" s="227">
        <v>1000</v>
      </c>
      <c r="X94" s="73" t="s">
        <v>1045</v>
      </c>
      <c r="Y94" s="72"/>
      <c r="Z94" s="72"/>
    </row>
    <row r="95" spans="1:26" s="124" customFormat="1" ht="18" customHeight="1">
      <c r="A95" s="187">
        <v>87</v>
      </c>
      <c r="B95" s="188" t="str">
        <f>'2018'!B125</f>
        <v>E8382377</v>
      </c>
      <c r="C95" s="189">
        <f>'2018'!C125</f>
        <v>43440</v>
      </c>
      <c r="D95" s="190" t="s">
        <v>80</v>
      </c>
      <c r="E95" s="191" t="str">
        <f>'2018'!AO125</f>
        <v>229550021693585</v>
      </c>
      <c r="F95" s="190" t="s">
        <v>82</v>
      </c>
      <c r="G95" s="188" t="str">
        <f>'2018'!AI125</f>
        <v>GUSAR</v>
      </c>
      <c r="H95" s="192" t="str">
        <f>'2018'!E125</f>
        <v>IKA SAHRUDIN</v>
      </c>
      <c r="I95" s="193" t="str">
        <f>'2018'!F125</f>
        <v>PETIR SERANG</v>
      </c>
      <c r="J95" s="188" t="str">
        <f>'2018'!AM125</f>
        <v>291 (1) Jo 106 (8) UULLAJ</v>
      </c>
      <c r="K95" s="188" t="str">
        <f>'2018'!S125</f>
        <v>20|STNK</v>
      </c>
      <c r="L95" s="188" t="str">
        <f>'2018'!W125</f>
        <v>1|SPDMTR</v>
      </c>
      <c r="M95" s="188" t="str">
        <f>'2018'!AA125</f>
        <v>A-5576-GY</v>
      </c>
      <c r="N95" s="72"/>
      <c r="O95" s="123">
        <v>97560</v>
      </c>
      <c r="P95" s="73">
        <v>48718</v>
      </c>
      <c r="Q95" s="231" t="s">
        <v>1053</v>
      </c>
      <c r="R95" s="231" t="s">
        <v>1054</v>
      </c>
      <c r="S95" s="122" t="s">
        <v>1055</v>
      </c>
      <c r="T95" s="178">
        <f>'2018'!AG125</f>
        <v>43448</v>
      </c>
      <c r="U95" s="73" t="s">
        <v>1052</v>
      </c>
      <c r="V95" s="227">
        <v>69000</v>
      </c>
      <c r="W95" s="227">
        <v>1000</v>
      </c>
      <c r="X95" s="73" t="s">
        <v>1045</v>
      </c>
      <c r="Y95" s="72"/>
      <c r="Z95" s="72"/>
    </row>
    <row r="96" spans="1:26" s="124" customFormat="1" ht="18" customHeight="1">
      <c r="A96" s="187">
        <v>88</v>
      </c>
      <c r="B96" s="188" t="str">
        <f>'2018'!B126</f>
        <v>E8382282</v>
      </c>
      <c r="C96" s="189">
        <f>'2018'!C126</f>
        <v>43438</v>
      </c>
      <c r="D96" s="190" t="s">
        <v>80</v>
      </c>
      <c r="E96" s="191" t="str">
        <f>'2018'!AO126</f>
        <v>229550021609141</v>
      </c>
      <c r="F96" s="190" t="s">
        <v>82</v>
      </c>
      <c r="G96" s="188" t="str">
        <f>'2018'!AI126</f>
        <v>INDRAWAN M</v>
      </c>
      <c r="H96" s="192" t="str">
        <f>'2018'!E126</f>
        <v>AJIS JUMAEDI</v>
      </c>
      <c r="I96" s="193" t="str">
        <f>'2018'!F126</f>
        <v>BANJAR PANDEGLANG</v>
      </c>
      <c r="J96" s="188" t="str">
        <f>'2018'!AM126</f>
        <v>291 (2) jo 106 (8) UULLAJ</v>
      </c>
      <c r="K96" s="188" t="str">
        <f>'2018'!S126</f>
        <v>10|SIM C</v>
      </c>
      <c r="L96" s="188" t="str">
        <f>'2018'!W126</f>
        <v>1|SPDMTR</v>
      </c>
      <c r="M96" s="188" t="str">
        <f>'2018'!AA126</f>
        <v>A-3959-LP</v>
      </c>
      <c r="N96" s="72"/>
      <c r="O96" s="123">
        <v>97560</v>
      </c>
      <c r="P96" s="73">
        <v>48719</v>
      </c>
      <c r="Q96" s="231" t="s">
        <v>1053</v>
      </c>
      <c r="R96" s="231" t="s">
        <v>1054</v>
      </c>
      <c r="S96" s="122" t="s">
        <v>1055</v>
      </c>
      <c r="T96" s="178">
        <f>'2018'!AG126</f>
        <v>43448</v>
      </c>
      <c r="U96" s="73" t="s">
        <v>1052</v>
      </c>
      <c r="V96" s="227">
        <v>69000</v>
      </c>
      <c r="W96" s="227">
        <v>1000</v>
      </c>
      <c r="X96" s="73" t="s">
        <v>1045</v>
      </c>
      <c r="Y96" s="72"/>
      <c r="Z96" s="72"/>
    </row>
    <row r="97" spans="1:26" s="124" customFormat="1" ht="18" customHeight="1">
      <c r="A97" s="187">
        <v>89</v>
      </c>
      <c r="B97" s="188" t="str">
        <f>'2018'!B127</f>
        <v>E8382283</v>
      </c>
      <c r="C97" s="189">
        <f>'2018'!C127</f>
        <v>43438</v>
      </c>
      <c r="D97" s="190" t="s">
        <v>80</v>
      </c>
      <c r="E97" s="191" t="str">
        <f>'2018'!AO127</f>
        <v>229550021609188</v>
      </c>
      <c r="F97" s="190" t="s">
        <v>82</v>
      </c>
      <c r="G97" s="188" t="str">
        <f>'2018'!AI127</f>
        <v>INDRAWAN M</v>
      </c>
      <c r="H97" s="192" t="str">
        <f>'2018'!E127</f>
        <v xml:space="preserve">AHMAD JAKARIYA </v>
      </c>
      <c r="I97" s="193" t="str">
        <f>'2018'!F127</f>
        <v>KEPANDEAN SERANG</v>
      </c>
      <c r="J97" s="188" t="str">
        <f>'2018'!AM127</f>
        <v>291 (1) Jo 106 (8) UULLAJ</v>
      </c>
      <c r="K97" s="188" t="str">
        <f>'2018'!S127</f>
        <v>20|STNK</v>
      </c>
      <c r="L97" s="188" t="str">
        <f>'2018'!W127</f>
        <v>1|SPDMTR</v>
      </c>
      <c r="M97" s="188" t="str">
        <f>'2018'!AA127</f>
        <v>A-6482-HZ</v>
      </c>
      <c r="N97" s="72"/>
      <c r="O97" s="123">
        <v>97560</v>
      </c>
      <c r="P97" s="73">
        <v>48720</v>
      </c>
      <c r="Q97" s="231" t="s">
        <v>1053</v>
      </c>
      <c r="R97" s="231" t="s">
        <v>1054</v>
      </c>
      <c r="S97" s="122" t="s">
        <v>1055</v>
      </c>
      <c r="T97" s="178">
        <f>'2018'!AG127</f>
        <v>43448</v>
      </c>
      <c r="U97" s="73" t="s">
        <v>1052</v>
      </c>
      <c r="V97" s="227">
        <v>69000</v>
      </c>
      <c r="W97" s="227">
        <v>1000</v>
      </c>
      <c r="X97" s="73" t="s">
        <v>1045</v>
      </c>
      <c r="Y97" s="72"/>
      <c r="Z97" s="72"/>
    </row>
    <row r="98" spans="1:26" s="124" customFormat="1" ht="18" customHeight="1">
      <c r="A98" s="187">
        <v>90</v>
      </c>
      <c r="B98" s="188" t="str">
        <f>'2018'!B128</f>
        <v>E8382284</v>
      </c>
      <c r="C98" s="189">
        <f>'2018'!C128</f>
        <v>43441</v>
      </c>
      <c r="D98" s="190" t="s">
        <v>80</v>
      </c>
      <c r="E98" s="191">
        <f>'2018'!AO128</f>
        <v>0</v>
      </c>
      <c r="F98" s="190" t="s">
        <v>82</v>
      </c>
      <c r="G98" s="188" t="str">
        <f>'2018'!AI128</f>
        <v>INDRAWAN M</v>
      </c>
      <c r="H98" s="192" t="str">
        <f>'2018'!E128</f>
        <v>ROHMAT</v>
      </c>
      <c r="I98" s="193" t="str">
        <f>'2018'!F128</f>
        <v>CIKANDE PERMAI</v>
      </c>
      <c r="J98" s="188" t="str">
        <f>'2018'!AM128</f>
        <v>291 (1) Jo 106 (8) UULLAJ</v>
      </c>
      <c r="K98" s="188" t="str">
        <f>'2018'!S128</f>
        <v>20|STNK</v>
      </c>
      <c r="L98" s="188" t="str">
        <f>'2018'!W128</f>
        <v>1|SPDMTR</v>
      </c>
      <c r="M98" s="188" t="str">
        <f>'2018'!AA128</f>
        <v>A-3356-EB</v>
      </c>
      <c r="N98" s="72"/>
      <c r="O98" s="123">
        <v>97560</v>
      </c>
      <c r="P98" s="73">
        <v>48721</v>
      </c>
      <c r="Q98" s="231" t="s">
        <v>1053</v>
      </c>
      <c r="R98" s="231" t="s">
        <v>1054</v>
      </c>
      <c r="S98" s="122" t="s">
        <v>1055</v>
      </c>
      <c r="T98" s="178">
        <f>'2018'!AG128</f>
        <v>43448</v>
      </c>
      <c r="U98" s="73" t="s">
        <v>1052</v>
      </c>
      <c r="V98" s="227">
        <v>69000</v>
      </c>
      <c r="W98" s="227">
        <v>1000</v>
      </c>
      <c r="X98" s="73" t="s">
        <v>1045</v>
      </c>
      <c r="Y98" s="72"/>
      <c r="Z98" s="72"/>
    </row>
    <row r="99" spans="1:26" s="124" customFormat="1" ht="18" customHeight="1">
      <c r="A99" s="187">
        <v>91</v>
      </c>
      <c r="B99" s="188" t="str">
        <f>'2018'!B129</f>
        <v>E8371261</v>
      </c>
      <c r="C99" s="189">
        <f>'2018'!C129</f>
        <v>43439</v>
      </c>
      <c r="D99" s="190" t="s">
        <v>80</v>
      </c>
      <c r="E99" s="191">
        <f>'2018'!AO129</f>
        <v>0</v>
      </c>
      <c r="F99" s="190" t="s">
        <v>82</v>
      </c>
      <c r="G99" s="188" t="str">
        <f>'2018'!AI129</f>
        <v>M DJUMRI</v>
      </c>
      <c r="H99" s="192" t="str">
        <f>'2018'!E129</f>
        <v>ASEP SUPIANA</v>
      </c>
      <c r="I99" s="193" t="str">
        <f>'2018'!F129</f>
        <v>SERANG</v>
      </c>
      <c r="J99" s="188" t="str">
        <f>'2018'!AM129</f>
        <v>291 (2) jo 106 (8) UULLAJ</v>
      </c>
      <c r="K99" s="188" t="str">
        <f>'2018'!S129</f>
        <v>20|STNK</v>
      </c>
      <c r="L99" s="188" t="str">
        <f>'2018'!W129</f>
        <v>1|SPDMTR</v>
      </c>
      <c r="M99" s="188" t="str">
        <f>'2018'!AA129</f>
        <v>A-2617-DB</v>
      </c>
      <c r="N99" s="72"/>
      <c r="O99" s="123">
        <v>97560</v>
      </c>
      <c r="P99" s="73">
        <v>48722</v>
      </c>
      <c r="Q99" s="231" t="s">
        <v>1053</v>
      </c>
      <c r="R99" s="231" t="s">
        <v>1054</v>
      </c>
      <c r="S99" s="122" t="s">
        <v>1055</v>
      </c>
      <c r="T99" s="178">
        <f>'2018'!AG129</f>
        <v>43448</v>
      </c>
      <c r="U99" s="73" t="s">
        <v>1052</v>
      </c>
      <c r="V99" s="227">
        <v>69000</v>
      </c>
      <c r="W99" s="227">
        <v>1000</v>
      </c>
      <c r="X99" s="73" t="s">
        <v>1045</v>
      </c>
      <c r="Y99" s="72"/>
      <c r="Z99" s="72"/>
    </row>
    <row r="100" spans="1:26" s="124" customFormat="1" ht="18" customHeight="1">
      <c r="A100" s="187">
        <v>92</v>
      </c>
      <c r="B100" s="188" t="str">
        <f>'2018'!B131</f>
        <v>E8382411</v>
      </c>
      <c r="C100" s="189">
        <f>'2018'!C131</f>
        <v>43441</v>
      </c>
      <c r="D100" s="190" t="s">
        <v>80</v>
      </c>
      <c r="E100" s="191">
        <f>'2018'!AO131</f>
        <v>0</v>
      </c>
      <c r="F100" s="190" t="s">
        <v>82</v>
      </c>
      <c r="G100" s="188" t="str">
        <f>'2018'!AI131</f>
        <v>INDRAWAN M</v>
      </c>
      <c r="H100" s="192" t="str">
        <f>'2018'!E131</f>
        <v>TAUFIK HIDAYAT</v>
      </c>
      <c r="I100" s="193" t="str">
        <f>'2018'!F131</f>
        <v>DUSUN KAYUMAS</v>
      </c>
      <c r="J100" s="188" t="str">
        <f>'2018'!AM131</f>
        <v>291 (2) jo 106 (8) UULLAJ</v>
      </c>
      <c r="K100" s="188" t="str">
        <f>'2018'!S131</f>
        <v>20|STNK</v>
      </c>
      <c r="L100" s="188" t="str">
        <f>'2018'!W131</f>
        <v>1|SPDMTR</v>
      </c>
      <c r="M100" s="188" t="str">
        <f>'2018'!AA131</f>
        <v>B-6347-CJR</v>
      </c>
      <c r="N100" s="72"/>
      <c r="O100" s="123">
        <v>97560</v>
      </c>
      <c r="P100" s="73">
        <v>48723</v>
      </c>
      <c r="Q100" s="231" t="s">
        <v>1053</v>
      </c>
      <c r="R100" s="231" t="s">
        <v>1054</v>
      </c>
      <c r="S100" s="122" t="s">
        <v>1055</v>
      </c>
      <c r="T100" s="178">
        <f>'2018'!AG131</f>
        <v>43448</v>
      </c>
      <c r="U100" s="73" t="s">
        <v>1052</v>
      </c>
      <c r="V100" s="227">
        <v>69000</v>
      </c>
      <c r="W100" s="227">
        <v>1000</v>
      </c>
      <c r="X100" s="73" t="s">
        <v>1045</v>
      </c>
      <c r="Y100" s="72"/>
      <c r="Z100" s="72"/>
    </row>
    <row r="101" spans="1:26" s="124" customFormat="1" ht="18" customHeight="1">
      <c r="A101" s="187">
        <v>93</v>
      </c>
      <c r="B101" s="188" t="str">
        <f>'2018'!B132</f>
        <v>E8382352</v>
      </c>
      <c r="C101" s="189">
        <f>'2018'!C132</f>
        <v>43441</v>
      </c>
      <c r="D101" s="190" t="s">
        <v>80</v>
      </c>
      <c r="E101" s="191">
        <f>'2018'!AO132</f>
        <v>0</v>
      </c>
      <c r="F101" s="190" t="s">
        <v>82</v>
      </c>
      <c r="G101" s="188" t="str">
        <f>'2018'!AI132</f>
        <v>RIYANDI</v>
      </c>
      <c r="H101" s="192" t="str">
        <f>'2018'!E132</f>
        <v>MUHAMAD MADKOSIM</v>
      </c>
      <c r="I101" s="193" t="str">
        <f>'2018'!F132</f>
        <v>CINANGGUNG</v>
      </c>
      <c r="J101" s="188" t="str">
        <f>'2018'!AM132</f>
        <v>307 Jo (169 (1) UULLAJ</v>
      </c>
      <c r="K101" s="188" t="str">
        <f>'2018'!S132</f>
        <v>20|STNK</v>
      </c>
      <c r="L101" s="188" t="str">
        <f>'2018'!W132</f>
        <v>2|PICKUP</v>
      </c>
      <c r="M101" s="188" t="str">
        <f>'2018'!AA132</f>
        <v>A-8911-AD</v>
      </c>
      <c r="N101" s="72"/>
      <c r="O101" s="123">
        <v>97560</v>
      </c>
      <c r="P101" s="73">
        <v>48724</v>
      </c>
      <c r="Q101" s="231" t="s">
        <v>1053</v>
      </c>
      <c r="R101" s="231" t="s">
        <v>1054</v>
      </c>
      <c r="S101" s="122" t="s">
        <v>1055</v>
      </c>
      <c r="T101" s="178">
        <f>'2018'!AG132</f>
        <v>43448</v>
      </c>
      <c r="U101" s="73" t="s">
        <v>1052</v>
      </c>
      <c r="V101" s="227">
        <v>99000</v>
      </c>
      <c r="W101" s="227">
        <v>1000</v>
      </c>
      <c r="X101" s="73" t="s">
        <v>1045</v>
      </c>
      <c r="Y101" s="72"/>
      <c r="Z101" s="72"/>
    </row>
    <row r="102" spans="1:26" s="124" customFormat="1" ht="18" customHeight="1">
      <c r="A102" s="187">
        <v>94</v>
      </c>
      <c r="B102" s="188" t="str">
        <f>'2018'!B133</f>
        <v>E8382353</v>
      </c>
      <c r="C102" s="189">
        <f>'2018'!C133</f>
        <v>43441</v>
      </c>
      <c r="D102" s="190" t="s">
        <v>80</v>
      </c>
      <c r="E102" s="191">
        <f>'2018'!AO133</f>
        <v>0</v>
      </c>
      <c r="F102" s="190" t="s">
        <v>82</v>
      </c>
      <c r="G102" s="188" t="str">
        <f>'2018'!AI133</f>
        <v>RIYANDI</v>
      </c>
      <c r="H102" s="192" t="str">
        <f>'2018'!E133</f>
        <v>MIFTAHULUM</v>
      </c>
      <c r="I102" s="193" t="str">
        <f>'2018'!F133</f>
        <v>SERANG</v>
      </c>
      <c r="J102" s="188" t="str">
        <f>'2018'!AM133</f>
        <v>307 Jo (169 (1) UULLAJ</v>
      </c>
      <c r="K102" s="188" t="str">
        <f>'2018'!S133</f>
        <v>20|STNK</v>
      </c>
      <c r="L102" s="188" t="str">
        <f>'2018'!W133</f>
        <v>2|PICKUP</v>
      </c>
      <c r="M102" s="188" t="str">
        <f>'2018'!AA133</f>
        <v>A-8458-AD</v>
      </c>
      <c r="N102" s="72"/>
      <c r="O102" s="123">
        <v>97560</v>
      </c>
      <c r="P102" s="73">
        <v>48725</v>
      </c>
      <c r="Q102" s="231" t="s">
        <v>1053</v>
      </c>
      <c r="R102" s="231" t="s">
        <v>1054</v>
      </c>
      <c r="S102" s="122" t="s">
        <v>1055</v>
      </c>
      <c r="T102" s="178">
        <f>'2018'!AG133</f>
        <v>43448</v>
      </c>
      <c r="U102" s="73" t="s">
        <v>1052</v>
      </c>
      <c r="V102" s="227">
        <v>99000</v>
      </c>
      <c r="W102" s="227">
        <v>1000</v>
      </c>
      <c r="X102" s="73" t="s">
        <v>1045</v>
      </c>
      <c r="Y102" s="72"/>
      <c r="Z102" s="72"/>
    </row>
    <row r="103" spans="1:26" s="124" customFormat="1" ht="18" customHeight="1">
      <c r="A103" s="187">
        <v>95</v>
      </c>
      <c r="B103" s="188" t="str">
        <f>'2018'!B134</f>
        <v>E8371590</v>
      </c>
      <c r="C103" s="189">
        <f>'2018'!C134</f>
        <v>43440</v>
      </c>
      <c r="D103" s="190" t="s">
        <v>80</v>
      </c>
      <c r="E103" s="191">
        <f>'2018'!AO134</f>
        <v>0</v>
      </c>
      <c r="F103" s="190" t="s">
        <v>82</v>
      </c>
      <c r="G103" s="188" t="str">
        <f>'2018'!AI134</f>
        <v>ARIFIN</v>
      </c>
      <c r="H103" s="192" t="str">
        <f>'2018'!E134</f>
        <v>WAWAN SAROJI</v>
      </c>
      <c r="I103" s="193" t="str">
        <f>'2018'!F134</f>
        <v>TUNJUNG TEJA SERANG</v>
      </c>
      <c r="J103" s="188" t="str">
        <f>'2018'!AM134</f>
        <v>291 (1) Jo 106 (8) UULLAJ</v>
      </c>
      <c r="K103" s="188" t="str">
        <f>'2018'!S134</f>
        <v>20|STNK</v>
      </c>
      <c r="L103" s="188" t="str">
        <f>'2018'!W134</f>
        <v>1|SPDMTR</v>
      </c>
      <c r="M103" s="188" t="str">
        <f>'2018'!AA134</f>
        <v>A-6902-FA</v>
      </c>
      <c r="N103" s="72"/>
      <c r="O103" s="123">
        <v>97560</v>
      </c>
      <c r="P103" s="73">
        <v>48726</v>
      </c>
      <c r="Q103" s="231" t="s">
        <v>1053</v>
      </c>
      <c r="R103" s="231" t="s">
        <v>1054</v>
      </c>
      <c r="S103" s="122" t="s">
        <v>1055</v>
      </c>
      <c r="T103" s="178">
        <f>'2018'!AG134</f>
        <v>43448</v>
      </c>
      <c r="U103" s="73" t="s">
        <v>1052</v>
      </c>
      <c r="V103" s="227">
        <v>69000</v>
      </c>
      <c r="W103" s="227">
        <v>1000</v>
      </c>
      <c r="X103" s="73" t="s">
        <v>1045</v>
      </c>
      <c r="Y103" s="72"/>
      <c r="Z103" s="72"/>
    </row>
    <row r="104" spans="1:26" ht="18" customHeight="1">
      <c r="A104" s="194"/>
      <c r="B104" s="195"/>
      <c r="C104" s="196"/>
      <c r="D104" s="197"/>
      <c r="E104" s="194"/>
      <c r="F104" s="197"/>
      <c r="G104" s="198"/>
      <c r="H104" s="199"/>
      <c r="I104" s="200"/>
      <c r="J104" s="194"/>
      <c r="K104" s="194"/>
      <c r="L104" s="194"/>
      <c r="M104" s="194"/>
      <c r="V104" s="228">
        <f>SUM(V9:V103)</f>
        <v>8165000</v>
      </c>
    </row>
    <row r="105" spans="1:26" ht="18" customHeight="1">
      <c r="B105" s="66"/>
      <c r="C105" s="229"/>
      <c r="E105" s="66"/>
      <c r="G105" s="66"/>
      <c r="H105" s="66"/>
      <c r="I105" s="66"/>
      <c r="J105" s="66"/>
      <c r="K105" s="66"/>
      <c r="L105" s="66"/>
      <c r="M105" s="225" t="s">
        <v>1046</v>
      </c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</row>
    <row r="106" spans="1:26" ht="18" customHeight="1">
      <c r="A106" s="223" t="s">
        <v>1047</v>
      </c>
      <c r="B106" s="225"/>
      <c r="C106" s="224"/>
      <c r="D106" s="225"/>
      <c r="E106" s="225"/>
      <c r="F106" s="225"/>
      <c r="G106" s="225"/>
      <c r="H106" s="225"/>
      <c r="I106" s="66"/>
      <c r="J106" s="66"/>
      <c r="K106" s="66"/>
      <c r="L106" s="66"/>
      <c r="M106" s="225" t="s">
        <v>1048</v>
      </c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</row>
    <row r="107" spans="1:26" ht="18" customHeight="1">
      <c r="A107" s="225"/>
      <c r="B107" s="225"/>
      <c r="C107" s="224"/>
      <c r="D107" s="225"/>
      <c r="E107" s="225"/>
      <c r="F107" s="225"/>
      <c r="G107" s="225"/>
      <c r="H107" s="225"/>
      <c r="I107" s="66"/>
      <c r="J107" s="66"/>
      <c r="K107" s="66"/>
      <c r="L107" s="66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</row>
    <row r="108" spans="1:26" ht="18" customHeight="1">
      <c r="A108" s="223" t="s">
        <v>1049</v>
      </c>
      <c r="B108" s="225"/>
      <c r="C108" s="224"/>
      <c r="D108" s="225"/>
      <c r="E108" s="225"/>
      <c r="F108" s="225"/>
      <c r="G108" s="225"/>
      <c r="H108" s="225"/>
      <c r="I108" s="66"/>
      <c r="J108" s="66"/>
      <c r="K108" s="66"/>
      <c r="L108" s="66"/>
      <c r="M108" s="225" t="s">
        <v>1049</v>
      </c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</row>
    <row r="109" spans="1:26" ht="18" customHeight="1">
      <c r="A109" s="225"/>
      <c r="B109" s="225"/>
      <c r="C109" s="224"/>
      <c r="D109" s="225"/>
      <c r="E109" s="225"/>
      <c r="F109" s="225"/>
      <c r="G109" s="225"/>
      <c r="H109" s="225"/>
      <c r="I109" s="66"/>
      <c r="J109" s="66"/>
      <c r="K109" s="66"/>
      <c r="L109" s="66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</row>
    <row r="110" spans="1:26" ht="18" customHeight="1">
      <c r="A110" s="230" t="s">
        <v>1050</v>
      </c>
      <c r="B110" s="225"/>
      <c r="C110" s="224"/>
      <c r="D110" s="225"/>
      <c r="E110" s="225"/>
      <c r="F110" s="225"/>
      <c r="G110" s="225"/>
      <c r="H110" s="225"/>
      <c r="I110" s="66"/>
      <c r="J110" s="66"/>
      <c r="K110" s="66"/>
      <c r="L110" s="66"/>
      <c r="M110" s="230" t="s">
        <v>1051</v>
      </c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</row>
    <row r="111" spans="1:26" ht="18" customHeight="1">
      <c r="A111" s="194"/>
      <c r="B111" s="195"/>
      <c r="C111" s="196"/>
      <c r="D111" s="197"/>
      <c r="E111" s="194"/>
      <c r="F111" s="197"/>
      <c r="G111" s="198"/>
      <c r="H111" s="199"/>
      <c r="I111" s="200"/>
      <c r="J111" s="194"/>
      <c r="K111" s="194"/>
      <c r="L111" s="194"/>
      <c r="M111" s="194"/>
    </row>
    <row r="112" spans="1:26" ht="18" customHeight="1">
      <c r="A112" s="194"/>
      <c r="B112" s="195"/>
      <c r="C112" s="196"/>
      <c r="D112" s="197"/>
      <c r="E112" s="194"/>
      <c r="F112" s="197"/>
      <c r="G112" s="198"/>
      <c r="H112" s="199"/>
      <c r="I112" s="200"/>
      <c r="J112" s="194"/>
      <c r="K112" s="194"/>
      <c r="L112" s="194"/>
      <c r="M112" s="194"/>
    </row>
    <row r="113" spans="1:13" ht="18" customHeight="1">
      <c r="A113" s="194"/>
      <c r="B113" s="195"/>
      <c r="C113" s="196"/>
      <c r="D113" s="197"/>
      <c r="E113" s="194"/>
      <c r="F113" s="197"/>
      <c r="G113" s="198"/>
      <c r="H113" s="199"/>
      <c r="I113" s="200"/>
      <c r="J113" s="194"/>
      <c r="K113" s="194"/>
      <c r="L113" s="194"/>
      <c r="M113" s="194"/>
    </row>
    <row r="114" spans="1:13" ht="18" customHeight="1">
      <c r="A114" s="194"/>
      <c r="B114" s="195"/>
      <c r="C114" s="196"/>
      <c r="D114" s="197"/>
      <c r="E114" s="194"/>
      <c r="F114" s="197"/>
      <c r="G114" s="198"/>
      <c r="H114" s="199"/>
      <c r="I114" s="200"/>
      <c r="J114" s="194"/>
      <c r="K114" s="194"/>
      <c r="L114" s="194"/>
      <c r="M114" s="194"/>
    </row>
  </sheetData>
  <sortState ref="A9:X103">
    <sortCondition ref="A9:A103"/>
  </sortState>
  <conditionalFormatting sqref="A5:A7">
    <cfRule type="duplicateValues" dxfId="1" priority="2"/>
  </conditionalFormatting>
  <conditionalFormatting sqref="A105:A110">
    <cfRule type="duplicateValues" dxfId="0" priority="1"/>
  </conditionalFormatting>
  <dataValidations count="1">
    <dataValidation type="list" allowBlank="1" showInputMessage="1" showErrorMessage="1" sqref="D9:D19 D21:D103">
      <formula1>"BIRU,MERAH"</formula1>
    </dataValidation>
  </dataValidations>
  <pageMargins left="0.19685039370078741" right="1.1811023622047245" top="0.78740157480314965" bottom="0.19685039370078741" header="0.31496062992125984" footer="0.31496062992125984"/>
  <pageSetup paperSize="5" scale="50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4" sqref="A14:IV14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55"/>
  <sheetViews>
    <sheetView topLeftCell="A13" workbookViewId="0">
      <selection activeCell="D34" sqref="D34"/>
    </sheetView>
  </sheetViews>
  <sheetFormatPr defaultRowHeight="12.75"/>
  <cols>
    <col min="1" max="1" width="5.42578125" style="8" customWidth="1"/>
    <col min="2" max="2" width="39.5703125" style="10" customWidth="1"/>
    <col min="3" max="3" width="25" customWidth="1"/>
    <col min="4" max="4" width="21.140625" style="8" customWidth="1"/>
    <col min="5" max="5" width="24.85546875" customWidth="1"/>
  </cols>
  <sheetData>
    <row r="1" spans="1:6">
      <c r="B1" s="9"/>
    </row>
    <row r="2" spans="1:6">
      <c r="B2" s="9"/>
    </row>
    <row r="3" spans="1:6">
      <c r="B3" s="9"/>
    </row>
    <row r="4" spans="1:6">
      <c r="B4"/>
    </row>
    <row r="5" spans="1:6">
      <c r="B5"/>
    </row>
    <row r="6" spans="1:6" ht="15.75">
      <c r="B6" s="7"/>
    </row>
    <row r="7" spans="1:6">
      <c r="B7" s="9"/>
    </row>
    <row r="8" spans="1:6">
      <c r="B8"/>
    </row>
    <row r="9" spans="1:6" ht="13.5" customHeight="1">
      <c r="A9" s="219" t="s">
        <v>46</v>
      </c>
      <c r="B9" s="219" t="s">
        <v>52</v>
      </c>
      <c r="C9" s="219" t="s">
        <v>54</v>
      </c>
      <c r="D9" s="219" t="s">
        <v>56</v>
      </c>
      <c r="E9" s="219" t="s">
        <v>55</v>
      </c>
      <c r="F9" s="217" t="s">
        <v>57</v>
      </c>
    </row>
    <row r="10" spans="1:6" ht="13.5" customHeight="1">
      <c r="A10" s="219"/>
      <c r="B10" s="219"/>
      <c r="C10" s="219"/>
      <c r="D10" s="219"/>
      <c r="E10" s="219"/>
      <c r="F10" s="218"/>
    </row>
    <row r="11" spans="1:6" ht="13.5" customHeight="1">
      <c r="A11" s="48"/>
      <c r="B11" s="48"/>
      <c r="C11" s="48"/>
      <c r="D11" s="48"/>
      <c r="E11" s="48"/>
      <c r="F11" s="37"/>
    </row>
    <row r="12" spans="1:6" ht="14.25">
      <c r="A12" s="50">
        <v>1</v>
      </c>
      <c r="B12" s="42" t="s">
        <v>142</v>
      </c>
      <c r="C12" s="49" t="s">
        <v>143</v>
      </c>
      <c r="D12" s="53">
        <f>COUNTIF('2018'!A:AN,"INDRA F")</f>
        <v>0</v>
      </c>
      <c r="E12" s="54">
        <f>D12*10000</f>
        <v>0</v>
      </c>
      <c r="F12" s="37"/>
    </row>
    <row r="13" spans="1:6" ht="14.25">
      <c r="A13" s="50">
        <v>2</v>
      </c>
      <c r="B13" s="42" t="s">
        <v>144</v>
      </c>
      <c r="C13" s="49" t="s">
        <v>145</v>
      </c>
      <c r="D13" s="53">
        <f>COUNTIF('2018'!A:AN,"SUPARJI")</f>
        <v>0</v>
      </c>
      <c r="E13" s="54">
        <f t="shared" ref="E13:E51" si="0">D13*10000</f>
        <v>0</v>
      </c>
      <c r="F13" s="37"/>
    </row>
    <row r="14" spans="1:6" ht="14.25">
      <c r="A14" s="50">
        <v>3</v>
      </c>
      <c r="B14" s="42" t="s">
        <v>146</v>
      </c>
      <c r="C14" s="49" t="s">
        <v>147</v>
      </c>
      <c r="D14" s="53">
        <f>COUNTIF('2018'!A:AN,"BAMBANG A")</f>
        <v>0</v>
      </c>
      <c r="E14" s="54">
        <f t="shared" si="0"/>
        <v>0</v>
      </c>
      <c r="F14" s="37"/>
    </row>
    <row r="15" spans="1:6" ht="14.25">
      <c r="A15" s="50">
        <v>4</v>
      </c>
      <c r="B15" s="100" t="s">
        <v>148</v>
      </c>
      <c r="C15" s="50" t="s">
        <v>149</v>
      </c>
      <c r="D15" s="53">
        <f>COUNTIF('2018'!A:AN,"SURATNO")</f>
        <v>0</v>
      </c>
      <c r="E15" s="54">
        <f t="shared" si="0"/>
        <v>0</v>
      </c>
      <c r="F15" s="37"/>
    </row>
    <row r="16" spans="1:6" ht="14.25">
      <c r="A16" s="50">
        <v>5</v>
      </c>
      <c r="B16" s="46" t="s">
        <v>150</v>
      </c>
      <c r="C16" s="47" t="s">
        <v>151</v>
      </c>
      <c r="D16" s="53">
        <f>COUNTIF('2018'!A:AN,"MANSUR")</f>
        <v>0</v>
      </c>
      <c r="E16" s="54">
        <f t="shared" si="0"/>
        <v>0</v>
      </c>
      <c r="F16" s="37"/>
    </row>
    <row r="17" spans="1:6" ht="14.25">
      <c r="A17" s="50">
        <v>6</v>
      </c>
      <c r="B17" s="43" t="s">
        <v>152</v>
      </c>
      <c r="C17" s="50" t="s">
        <v>153</v>
      </c>
      <c r="D17" s="53">
        <f>COUNTIF('2018'!A:AN,"ROHMAT")</f>
        <v>1</v>
      </c>
      <c r="E17" s="54">
        <f t="shared" si="0"/>
        <v>10000</v>
      </c>
      <c r="F17" s="37"/>
    </row>
    <row r="18" spans="1:6" ht="14.25">
      <c r="A18" s="50">
        <v>7</v>
      </c>
      <c r="B18" s="43" t="s">
        <v>154</v>
      </c>
      <c r="C18" s="50" t="s">
        <v>155</v>
      </c>
      <c r="D18" s="53">
        <f>COUNTIF('2018'!A:AN,"HERI H")</f>
        <v>0</v>
      </c>
      <c r="E18" s="54">
        <f t="shared" si="0"/>
        <v>0</v>
      </c>
      <c r="F18" s="37"/>
    </row>
    <row r="19" spans="1:6" ht="14.25">
      <c r="A19" s="50">
        <v>8</v>
      </c>
      <c r="B19" s="44" t="s">
        <v>156</v>
      </c>
      <c r="C19" s="101" t="s">
        <v>157</v>
      </c>
      <c r="D19" s="53">
        <f>COUNTIF('2018'!A:AN,"SADAR")</f>
        <v>0</v>
      </c>
      <c r="E19" s="54">
        <f t="shared" si="0"/>
        <v>0</v>
      </c>
      <c r="F19" s="37"/>
    </row>
    <row r="20" spans="1:6" ht="14.25">
      <c r="A20" s="50">
        <v>9</v>
      </c>
      <c r="B20" s="43" t="s">
        <v>158</v>
      </c>
      <c r="C20" s="50" t="s">
        <v>159</v>
      </c>
      <c r="D20" s="53">
        <f>COUNTIF('2018'!A:AN,"WIDARSANA")</f>
        <v>0</v>
      </c>
      <c r="E20" s="54">
        <f t="shared" si="0"/>
        <v>0</v>
      </c>
      <c r="F20" s="37"/>
    </row>
    <row r="21" spans="1:6" ht="14.25">
      <c r="A21" s="50">
        <v>10</v>
      </c>
      <c r="B21" s="43" t="s">
        <v>160</v>
      </c>
      <c r="C21" s="50" t="s">
        <v>161</v>
      </c>
      <c r="D21" s="53">
        <f>COUNTIF('2018'!A:AN,"BENY K")</f>
        <v>0</v>
      </c>
      <c r="E21" s="54">
        <f t="shared" si="0"/>
        <v>0</v>
      </c>
      <c r="F21" s="37"/>
    </row>
    <row r="22" spans="1:6" ht="14.25">
      <c r="A22" s="50">
        <v>11</v>
      </c>
      <c r="B22" s="42" t="s">
        <v>162</v>
      </c>
      <c r="C22" s="102" t="s">
        <v>163</v>
      </c>
      <c r="D22" s="53">
        <f>COUNTIF('2018'!A:AN,"RASWANTO")</f>
        <v>0</v>
      </c>
      <c r="E22" s="54">
        <f t="shared" si="0"/>
        <v>0</v>
      </c>
      <c r="F22" s="37"/>
    </row>
    <row r="23" spans="1:6" ht="14.25">
      <c r="A23" s="50">
        <v>12</v>
      </c>
      <c r="B23" s="44" t="s">
        <v>50</v>
      </c>
      <c r="C23" s="101" t="s">
        <v>164</v>
      </c>
      <c r="D23" s="53">
        <f>COUNTIF('2018'!A:AN,"TATA SUYANI")</f>
        <v>0</v>
      </c>
      <c r="E23" s="54">
        <f t="shared" si="0"/>
        <v>0</v>
      </c>
      <c r="F23" s="37"/>
    </row>
    <row r="24" spans="1:6" ht="14.25">
      <c r="A24" s="50">
        <v>13</v>
      </c>
      <c r="B24" s="42" t="s">
        <v>165</v>
      </c>
      <c r="C24" s="49" t="s">
        <v>166</v>
      </c>
      <c r="D24" s="53">
        <f>COUNTIF('2018'!A:AN,"BENNY K")</f>
        <v>0</v>
      </c>
      <c r="E24" s="54">
        <f t="shared" si="0"/>
        <v>0</v>
      </c>
      <c r="F24" s="37"/>
    </row>
    <row r="25" spans="1:6" ht="14.25">
      <c r="A25" s="50">
        <v>14</v>
      </c>
      <c r="B25" s="42" t="s">
        <v>167</v>
      </c>
      <c r="C25" s="49" t="s">
        <v>168</v>
      </c>
      <c r="D25" s="53">
        <f>COUNTIF('2018'!A:AN,"FERRY D")</f>
        <v>0</v>
      </c>
      <c r="E25" s="54">
        <f t="shared" si="0"/>
        <v>0</v>
      </c>
      <c r="F25" s="37"/>
    </row>
    <row r="26" spans="1:6" ht="14.25">
      <c r="A26" s="50">
        <v>15</v>
      </c>
      <c r="B26" s="45" t="s">
        <v>169</v>
      </c>
      <c r="C26" s="51" t="s">
        <v>170</v>
      </c>
      <c r="D26" s="53">
        <f>COUNTIF('2018'!A:AN,"I KETUT")</f>
        <v>0</v>
      </c>
      <c r="E26" s="54">
        <f t="shared" si="0"/>
        <v>0</v>
      </c>
      <c r="F26" s="37"/>
    </row>
    <row r="27" spans="1:6" ht="14.25">
      <c r="A27" s="50">
        <v>16</v>
      </c>
      <c r="B27" s="45" t="s">
        <v>171</v>
      </c>
      <c r="C27" s="51" t="s">
        <v>172</v>
      </c>
      <c r="D27" s="53">
        <f>COUNTIF('2018'!A:AN,"I GEDE")</f>
        <v>0</v>
      </c>
      <c r="E27" s="54">
        <f t="shared" si="0"/>
        <v>0</v>
      </c>
      <c r="F27" s="37"/>
    </row>
    <row r="28" spans="1:6" ht="14.25">
      <c r="A28" s="50">
        <v>17</v>
      </c>
      <c r="B28" s="43" t="s">
        <v>173</v>
      </c>
      <c r="C28" s="50" t="s">
        <v>174</v>
      </c>
      <c r="D28" s="53">
        <f>COUNTIF('2018'!A:AN,"BOBONG")</f>
        <v>0</v>
      </c>
      <c r="E28" s="54">
        <f t="shared" si="0"/>
        <v>0</v>
      </c>
      <c r="F28" s="37"/>
    </row>
    <row r="29" spans="1:6" ht="14.25">
      <c r="A29" s="50">
        <v>18</v>
      </c>
      <c r="B29" s="42" t="s">
        <v>175</v>
      </c>
      <c r="C29" s="49" t="s">
        <v>176</v>
      </c>
      <c r="D29" s="53">
        <f>COUNTIF('2018'!A:AN,"HARIS")</f>
        <v>2</v>
      </c>
      <c r="E29" s="54">
        <f t="shared" si="0"/>
        <v>20000</v>
      </c>
      <c r="F29" s="37"/>
    </row>
    <row r="30" spans="1:6" ht="14.25">
      <c r="A30" s="50">
        <v>19</v>
      </c>
      <c r="B30" s="43" t="s">
        <v>177</v>
      </c>
      <c r="C30" s="50" t="s">
        <v>178</v>
      </c>
      <c r="D30" s="53">
        <f>COUNTIF('2018'!A:AN,"ERGAN")</f>
        <v>31</v>
      </c>
      <c r="E30" s="54">
        <f t="shared" si="0"/>
        <v>310000</v>
      </c>
      <c r="F30" s="37"/>
    </row>
    <row r="31" spans="1:6" ht="14.25">
      <c r="A31" s="50">
        <v>20</v>
      </c>
      <c r="B31" s="42" t="s">
        <v>179</v>
      </c>
      <c r="C31" s="49" t="s">
        <v>180</v>
      </c>
      <c r="D31" s="53">
        <f>COUNTIF('2018'!A:AN,"ELI P")</f>
        <v>14</v>
      </c>
      <c r="E31" s="54">
        <f t="shared" si="0"/>
        <v>140000</v>
      </c>
      <c r="F31" s="37"/>
    </row>
    <row r="32" spans="1:6" ht="14.25">
      <c r="A32" s="50">
        <v>21</v>
      </c>
      <c r="B32" s="42" t="s">
        <v>181</v>
      </c>
      <c r="C32" s="49" t="s">
        <v>182</v>
      </c>
      <c r="D32" s="53">
        <f>COUNTIF('2018'!A:AN,"GUSAR")</f>
        <v>17</v>
      </c>
      <c r="E32" s="54">
        <f t="shared" si="0"/>
        <v>170000</v>
      </c>
      <c r="F32" s="37"/>
    </row>
    <row r="33" spans="1:6" ht="14.25">
      <c r="A33" s="50">
        <v>22</v>
      </c>
      <c r="B33" s="43" t="s">
        <v>183</v>
      </c>
      <c r="C33" s="50" t="s">
        <v>184</v>
      </c>
      <c r="D33" s="53">
        <f>COUNTIF('2018'!A:AN,"HENDRO")</f>
        <v>2</v>
      </c>
      <c r="E33" s="54">
        <f t="shared" si="0"/>
        <v>20000</v>
      </c>
      <c r="F33" s="37"/>
    </row>
    <row r="34" spans="1:6" ht="14.25">
      <c r="A34" s="50">
        <v>23</v>
      </c>
      <c r="B34" s="42" t="s">
        <v>115</v>
      </c>
      <c r="C34" s="49" t="s">
        <v>185</v>
      </c>
      <c r="D34" s="53">
        <f>COUNTIF('2018'!A:AN,"MARJUKI")</f>
        <v>14</v>
      </c>
      <c r="E34" s="54">
        <f t="shared" si="0"/>
        <v>140000</v>
      </c>
      <c r="F34" s="37"/>
    </row>
    <row r="35" spans="1:6" ht="14.25">
      <c r="A35" s="50">
        <v>24</v>
      </c>
      <c r="B35" s="43" t="s">
        <v>186</v>
      </c>
      <c r="C35" s="50" t="s">
        <v>187</v>
      </c>
      <c r="D35" s="53">
        <f>COUNTIF('2018'!A:AN,"WILDAN")</f>
        <v>11</v>
      </c>
      <c r="E35" s="54">
        <f t="shared" si="0"/>
        <v>110000</v>
      </c>
      <c r="F35" s="37"/>
    </row>
    <row r="36" spans="1:6" ht="14.25">
      <c r="A36" s="50">
        <v>25</v>
      </c>
      <c r="B36" s="46" t="s">
        <v>188</v>
      </c>
      <c r="C36" s="47" t="s">
        <v>189</v>
      </c>
      <c r="D36" s="53">
        <f>COUNTIF('2018'!A:AN,"RIYANDI")</f>
        <v>6</v>
      </c>
      <c r="E36" s="54">
        <f t="shared" si="0"/>
        <v>60000</v>
      </c>
      <c r="F36" s="37"/>
    </row>
    <row r="37" spans="1:6" ht="14.25">
      <c r="A37" s="50">
        <v>26</v>
      </c>
      <c r="B37" s="45" t="s">
        <v>190</v>
      </c>
      <c r="C37" s="51" t="s">
        <v>191</v>
      </c>
      <c r="D37" s="53">
        <f>COUNTIF('2018'!A:AN,"DJUMADI")</f>
        <v>0</v>
      </c>
      <c r="E37" s="54">
        <f t="shared" si="0"/>
        <v>0</v>
      </c>
      <c r="F37" s="37"/>
    </row>
    <row r="38" spans="1:6" ht="14.25">
      <c r="A38" s="50">
        <v>27</v>
      </c>
      <c r="B38" s="52" t="s">
        <v>192</v>
      </c>
      <c r="C38" s="103" t="s">
        <v>193</v>
      </c>
      <c r="D38" s="53">
        <f>COUNTIF('2018'!A:AN,"PUJIYANTO")</f>
        <v>0</v>
      </c>
      <c r="E38" s="54">
        <f t="shared" si="0"/>
        <v>0</v>
      </c>
      <c r="F38" s="37"/>
    </row>
    <row r="39" spans="1:6" ht="14.25">
      <c r="A39" s="50">
        <v>28</v>
      </c>
      <c r="B39" s="42" t="s">
        <v>194</v>
      </c>
      <c r="C39" s="49" t="s">
        <v>195</v>
      </c>
      <c r="D39" s="53">
        <f>COUNTIF('2018'!A:AN,"ANDRIE")</f>
        <v>0</v>
      </c>
      <c r="E39" s="54">
        <f t="shared" si="0"/>
        <v>0</v>
      </c>
      <c r="F39" s="37"/>
    </row>
    <row r="40" spans="1:6" ht="14.25">
      <c r="A40" s="50">
        <v>29</v>
      </c>
      <c r="B40" s="42" t="s">
        <v>196</v>
      </c>
      <c r="C40" s="49" t="s">
        <v>197</v>
      </c>
      <c r="D40" s="53">
        <f>COUNTIF('2018'!A:AN,"YUDIRINO")</f>
        <v>0</v>
      </c>
      <c r="E40" s="54">
        <f t="shared" si="0"/>
        <v>0</v>
      </c>
      <c r="F40" s="37"/>
    </row>
    <row r="41" spans="1:6" ht="14.25">
      <c r="A41" s="50">
        <v>30</v>
      </c>
      <c r="B41" s="43" t="s">
        <v>198</v>
      </c>
      <c r="C41" s="50" t="s">
        <v>199</v>
      </c>
      <c r="D41" s="53"/>
      <c r="E41" s="54">
        <f t="shared" si="0"/>
        <v>0</v>
      </c>
      <c r="F41" s="37"/>
    </row>
    <row r="42" spans="1:6" ht="14.25">
      <c r="A42" s="50">
        <v>31</v>
      </c>
      <c r="B42" s="42" t="s">
        <v>200</v>
      </c>
      <c r="C42" s="49" t="s">
        <v>201</v>
      </c>
      <c r="D42" s="53">
        <f>COUNTIF('2018'!A:AN,"ENDANG R")</f>
        <v>0</v>
      </c>
      <c r="E42" s="54">
        <f t="shared" si="0"/>
        <v>0</v>
      </c>
      <c r="F42" s="37"/>
    </row>
    <row r="43" spans="1:6" ht="14.25">
      <c r="A43" s="50">
        <v>32</v>
      </c>
      <c r="B43" s="42" t="s">
        <v>202</v>
      </c>
      <c r="C43" s="49" t="s">
        <v>203</v>
      </c>
      <c r="D43" s="53">
        <f>COUNTIF('2018'!A:AN,"IYAN M")</f>
        <v>0</v>
      </c>
      <c r="E43" s="54">
        <f t="shared" si="0"/>
        <v>0</v>
      </c>
      <c r="F43" s="37"/>
    </row>
    <row r="44" spans="1:6" ht="14.25">
      <c r="A44" s="50">
        <v>33</v>
      </c>
      <c r="B44" s="42" t="s">
        <v>204</v>
      </c>
      <c r="C44" s="49" t="s">
        <v>205</v>
      </c>
      <c r="D44" s="53">
        <f>COUNTIF('2018'!A:AN,"M ARIF")</f>
        <v>0</v>
      </c>
      <c r="E44" s="54">
        <f t="shared" si="0"/>
        <v>0</v>
      </c>
      <c r="F44" s="37"/>
    </row>
    <row r="45" spans="1:6" ht="14.25">
      <c r="A45" s="50">
        <v>34</v>
      </c>
      <c r="B45" s="42" t="s">
        <v>206</v>
      </c>
      <c r="C45" s="49" t="s">
        <v>207</v>
      </c>
      <c r="D45" s="53">
        <f>COUNTIF('2018'!A:AN,"REZA I")</f>
        <v>0</v>
      </c>
      <c r="E45" s="54">
        <f t="shared" si="0"/>
        <v>0</v>
      </c>
      <c r="F45" s="37"/>
    </row>
    <row r="46" spans="1:6" ht="14.25">
      <c r="A46" s="50">
        <v>35</v>
      </c>
      <c r="B46" s="43" t="s">
        <v>208</v>
      </c>
      <c r="C46" s="50" t="s">
        <v>209</v>
      </c>
      <c r="D46" s="53"/>
      <c r="E46" s="54">
        <f t="shared" si="0"/>
        <v>0</v>
      </c>
      <c r="F46" s="37"/>
    </row>
    <row r="47" spans="1:6" ht="14.25">
      <c r="A47" s="50">
        <v>36</v>
      </c>
      <c r="B47" s="43" t="s">
        <v>210</v>
      </c>
      <c r="C47" s="50" t="s">
        <v>211</v>
      </c>
      <c r="D47" s="53">
        <f>COUNTIF('2018'!A:AN,"ASEP NUR")</f>
        <v>0</v>
      </c>
      <c r="E47" s="54">
        <f t="shared" si="0"/>
        <v>0</v>
      </c>
      <c r="F47" s="37"/>
    </row>
    <row r="48" spans="1:6" ht="14.25">
      <c r="A48" s="50">
        <v>37</v>
      </c>
      <c r="B48" s="43" t="s">
        <v>212</v>
      </c>
      <c r="C48" s="50" t="s">
        <v>213</v>
      </c>
      <c r="D48" s="53">
        <f>COUNTIF('2018'!A:AN,"MARJOKO")</f>
        <v>0</v>
      </c>
      <c r="E48" s="54">
        <f t="shared" si="0"/>
        <v>0</v>
      </c>
      <c r="F48" s="37"/>
    </row>
    <row r="49" spans="1:6" ht="14.25">
      <c r="A49" s="50">
        <v>38</v>
      </c>
      <c r="B49" s="43" t="s">
        <v>214</v>
      </c>
      <c r="C49" s="50" t="s">
        <v>215</v>
      </c>
      <c r="D49" s="53">
        <f>COUNTIF('2018'!A:AN,"SAEFULLOH")</f>
        <v>0</v>
      </c>
      <c r="E49" s="54">
        <f t="shared" si="0"/>
        <v>0</v>
      </c>
      <c r="F49" s="37"/>
    </row>
    <row r="50" spans="1:6" ht="14.25">
      <c r="A50" s="50">
        <v>39</v>
      </c>
      <c r="B50" s="43" t="s">
        <v>216</v>
      </c>
      <c r="C50" s="50" t="s">
        <v>217</v>
      </c>
      <c r="D50" s="53">
        <f>COUNTIF('2018'!A:AN,"ROBBY P")</f>
        <v>0</v>
      </c>
      <c r="E50" s="54">
        <f t="shared" si="0"/>
        <v>0</v>
      </c>
      <c r="F50" s="37"/>
    </row>
    <row r="51" spans="1:6" ht="14.25">
      <c r="A51" s="50">
        <v>40</v>
      </c>
      <c r="B51" s="44" t="s">
        <v>218</v>
      </c>
      <c r="C51" s="101" t="s">
        <v>219</v>
      </c>
      <c r="D51" s="53">
        <f>COUNTIF('2018'!A:AN,"DIAN")</f>
        <v>0</v>
      </c>
      <c r="E51" s="54">
        <f t="shared" si="0"/>
        <v>0</v>
      </c>
      <c r="F51" s="37"/>
    </row>
    <row r="52" spans="1:6" ht="18">
      <c r="A52" s="50">
        <v>41</v>
      </c>
      <c r="B52" s="43" t="s">
        <v>220</v>
      </c>
      <c r="C52" s="50" t="s">
        <v>221</v>
      </c>
      <c r="D52" s="55">
        <f>SUM(D12:D51)</f>
        <v>98</v>
      </c>
      <c r="E52" s="64">
        <f>SUM(E12:E51)</f>
        <v>980000</v>
      </c>
      <c r="F52" s="37"/>
    </row>
    <row r="53" spans="1:6" ht="14.25">
      <c r="A53" s="50">
        <v>42</v>
      </c>
      <c r="B53" s="43" t="s">
        <v>222</v>
      </c>
      <c r="C53" s="50" t="s">
        <v>223</v>
      </c>
    </row>
    <row r="54" spans="1:6" ht="14.25">
      <c r="A54" s="50">
        <v>43</v>
      </c>
      <c r="B54" s="42" t="s">
        <v>224</v>
      </c>
      <c r="C54" s="49" t="s">
        <v>225</v>
      </c>
    </row>
    <row r="55" spans="1:6" ht="14.25">
      <c r="A55" s="50">
        <v>44</v>
      </c>
      <c r="B55" s="42" t="s">
        <v>226</v>
      </c>
      <c r="C55" s="49" t="s">
        <v>227</v>
      </c>
    </row>
    <row r="56" spans="1:6" ht="14.25">
      <c r="A56" s="50">
        <v>45</v>
      </c>
      <c r="B56" s="42" t="s">
        <v>228</v>
      </c>
      <c r="C56" s="49" t="s">
        <v>229</v>
      </c>
    </row>
    <row r="57" spans="1:6" ht="14.25">
      <c r="A57" s="50">
        <v>46</v>
      </c>
      <c r="B57" s="42" t="s">
        <v>230</v>
      </c>
      <c r="C57" s="49" t="s">
        <v>231</v>
      </c>
    </row>
    <row r="58" spans="1:6" ht="14.25">
      <c r="A58" s="50">
        <v>47</v>
      </c>
      <c r="B58" s="42" t="s">
        <v>232</v>
      </c>
      <c r="C58" s="49" t="s">
        <v>233</v>
      </c>
    </row>
    <row r="59" spans="1:6" ht="14.25">
      <c r="A59" s="50">
        <v>48</v>
      </c>
      <c r="B59" s="45" t="s">
        <v>234</v>
      </c>
      <c r="C59" s="51" t="s">
        <v>235</v>
      </c>
    </row>
    <row r="60" spans="1:6" ht="14.25">
      <c r="A60" s="50">
        <v>49</v>
      </c>
      <c r="B60" s="42" t="s">
        <v>236</v>
      </c>
      <c r="C60" s="49" t="s">
        <v>237</v>
      </c>
    </row>
    <row r="61" spans="1:6" ht="14.25">
      <c r="A61" s="50">
        <v>50</v>
      </c>
      <c r="B61" s="104" t="s">
        <v>238</v>
      </c>
      <c r="C61" s="49" t="s">
        <v>239</v>
      </c>
    </row>
    <row r="62" spans="1:6" ht="14.25">
      <c r="A62" s="50">
        <v>51</v>
      </c>
      <c r="B62" s="43" t="s">
        <v>240</v>
      </c>
      <c r="C62" s="50" t="s">
        <v>241</v>
      </c>
    </row>
    <row r="63" spans="1:6" ht="14.25">
      <c r="A63" s="50">
        <v>52</v>
      </c>
      <c r="B63" s="43" t="s">
        <v>242</v>
      </c>
      <c r="C63" s="50" t="s">
        <v>243</v>
      </c>
    </row>
    <row r="64" spans="1:6" ht="14.25">
      <c r="A64" s="50">
        <v>53</v>
      </c>
      <c r="B64" s="43" t="s">
        <v>244</v>
      </c>
      <c r="C64" s="50" t="s">
        <v>245</v>
      </c>
    </row>
    <row r="65" spans="1:3" ht="14.25">
      <c r="A65" s="50">
        <v>54</v>
      </c>
      <c r="B65" s="43" t="s">
        <v>246</v>
      </c>
      <c r="C65" s="50" t="s">
        <v>247</v>
      </c>
    </row>
    <row r="66" spans="1:3" ht="14.25">
      <c r="A66" s="50">
        <v>55</v>
      </c>
      <c r="B66" s="43" t="s">
        <v>248</v>
      </c>
      <c r="C66" s="50" t="s">
        <v>249</v>
      </c>
    </row>
    <row r="67" spans="1:3" ht="14.25">
      <c r="A67" s="50">
        <v>56</v>
      </c>
      <c r="B67" s="43" t="s">
        <v>250</v>
      </c>
      <c r="C67" s="50" t="s">
        <v>251</v>
      </c>
    </row>
    <row r="68" spans="1:3" ht="14.25">
      <c r="A68" s="50">
        <v>57</v>
      </c>
      <c r="B68" s="43" t="s">
        <v>252</v>
      </c>
      <c r="C68" s="50" t="s">
        <v>253</v>
      </c>
    </row>
    <row r="69" spans="1:3" ht="14.25">
      <c r="A69" s="50">
        <v>58</v>
      </c>
      <c r="B69" s="42" t="s">
        <v>254</v>
      </c>
      <c r="C69" s="49" t="s">
        <v>255</v>
      </c>
    </row>
    <row r="70" spans="1:3" ht="14.25">
      <c r="A70" s="50">
        <v>59</v>
      </c>
      <c r="B70" s="42" t="s">
        <v>256</v>
      </c>
      <c r="C70" s="49" t="s">
        <v>257</v>
      </c>
    </row>
    <row r="71" spans="1:3" ht="14.25">
      <c r="A71" s="50">
        <v>60</v>
      </c>
      <c r="B71" s="42" t="s">
        <v>258</v>
      </c>
      <c r="C71" s="49" t="s">
        <v>259</v>
      </c>
    </row>
    <row r="72" spans="1:3" ht="14.25">
      <c r="A72" s="50">
        <v>61</v>
      </c>
      <c r="B72" s="42" t="s">
        <v>260</v>
      </c>
      <c r="C72" s="49" t="s">
        <v>261</v>
      </c>
    </row>
    <row r="73" spans="1:3" ht="14.25">
      <c r="A73" s="50">
        <v>62</v>
      </c>
      <c r="B73" s="105" t="s">
        <v>262</v>
      </c>
      <c r="C73" s="106" t="s">
        <v>263</v>
      </c>
    </row>
    <row r="74" spans="1:3" ht="14.25">
      <c r="A74" s="50">
        <v>63</v>
      </c>
      <c r="B74" s="107" t="s">
        <v>264</v>
      </c>
      <c r="C74" s="102" t="s">
        <v>265</v>
      </c>
    </row>
    <row r="75" spans="1:3" ht="14.25">
      <c r="A75" s="50">
        <v>64</v>
      </c>
      <c r="B75" s="107" t="s">
        <v>266</v>
      </c>
      <c r="C75" s="102" t="s">
        <v>267</v>
      </c>
    </row>
    <row r="76" spans="1:3" ht="14.25">
      <c r="A76" s="50">
        <v>65</v>
      </c>
      <c r="B76" s="45" t="s">
        <v>118</v>
      </c>
      <c r="C76" s="51" t="s">
        <v>268</v>
      </c>
    </row>
    <row r="77" spans="1:3" ht="14.25">
      <c r="A77" s="50">
        <v>66</v>
      </c>
      <c r="B77" s="42" t="s">
        <v>269</v>
      </c>
      <c r="C77" s="49" t="s">
        <v>270</v>
      </c>
    </row>
    <row r="78" spans="1:3" ht="14.25">
      <c r="A78" s="50">
        <v>67</v>
      </c>
      <c r="B78" s="43" t="s">
        <v>271</v>
      </c>
      <c r="C78" s="50" t="s">
        <v>272</v>
      </c>
    </row>
    <row r="79" spans="1:3" ht="14.25">
      <c r="A79" s="50">
        <v>68</v>
      </c>
      <c r="B79" s="43" t="s">
        <v>273</v>
      </c>
      <c r="C79" s="50" t="s">
        <v>274</v>
      </c>
    </row>
    <row r="80" spans="1:3" ht="14.25">
      <c r="A80" s="50">
        <v>69</v>
      </c>
      <c r="B80" s="43" t="s">
        <v>275</v>
      </c>
      <c r="C80" s="50" t="s">
        <v>276</v>
      </c>
    </row>
    <row r="81" spans="1:3" ht="14.25">
      <c r="A81" s="50">
        <v>70</v>
      </c>
      <c r="B81" s="42" t="s">
        <v>277</v>
      </c>
      <c r="C81" s="49" t="s">
        <v>278</v>
      </c>
    </row>
    <row r="82" spans="1:3" ht="14.25">
      <c r="A82" s="50">
        <v>71</v>
      </c>
      <c r="B82" s="43" t="s">
        <v>279</v>
      </c>
      <c r="C82" s="50" t="s">
        <v>280</v>
      </c>
    </row>
    <row r="83" spans="1:3" ht="14.25">
      <c r="A83" s="50">
        <v>72</v>
      </c>
      <c r="B83" s="42" t="s">
        <v>281</v>
      </c>
      <c r="C83" s="49" t="s">
        <v>282</v>
      </c>
    </row>
    <row r="84" spans="1:3" ht="14.25">
      <c r="A84" s="50">
        <v>73</v>
      </c>
      <c r="B84" s="42" t="s">
        <v>283</v>
      </c>
      <c r="C84" s="49" t="s">
        <v>284</v>
      </c>
    </row>
    <row r="85" spans="1:3" ht="14.25">
      <c r="A85" s="50">
        <v>74</v>
      </c>
      <c r="B85" s="43" t="s">
        <v>285</v>
      </c>
      <c r="C85" s="50" t="s">
        <v>286</v>
      </c>
    </row>
    <row r="86" spans="1:3" ht="14.25">
      <c r="A86" s="50">
        <v>75</v>
      </c>
      <c r="B86" s="42" t="s">
        <v>287</v>
      </c>
      <c r="C86" s="49" t="s">
        <v>288</v>
      </c>
    </row>
    <row r="87" spans="1:3" ht="14.25">
      <c r="A87" s="50">
        <v>76</v>
      </c>
      <c r="B87" s="45" t="s">
        <v>289</v>
      </c>
      <c r="C87" s="49" t="s">
        <v>290</v>
      </c>
    </row>
    <row r="88" spans="1:3" ht="14.25">
      <c r="A88" s="50">
        <v>77</v>
      </c>
      <c r="B88" s="43" t="s">
        <v>291</v>
      </c>
      <c r="C88" s="50" t="s">
        <v>292</v>
      </c>
    </row>
    <row r="89" spans="1:3" ht="14.25">
      <c r="A89" s="50">
        <v>78</v>
      </c>
      <c r="B89" s="52" t="s">
        <v>293</v>
      </c>
      <c r="C89" s="103" t="s">
        <v>294</v>
      </c>
    </row>
    <row r="90" spans="1:3" ht="14.25">
      <c r="A90" s="50">
        <v>79</v>
      </c>
      <c r="B90" s="43" t="s">
        <v>112</v>
      </c>
      <c r="C90" s="50" t="s">
        <v>295</v>
      </c>
    </row>
    <row r="91" spans="1:3" ht="14.25">
      <c r="A91" s="50">
        <v>80</v>
      </c>
      <c r="B91" s="43" t="s">
        <v>296</v>
      </c>
      <c r="C91" s="50" t="s">
        <v>297</v>
      </c>
    </row>
    <row r="92" spans="1:3" ht="14.25">
      <c r="A92" s="50">
        <v>81</v>
      </c>
      <c r="B92" s="43" t="s">
        <v>298</v>
      </c>
      <c r="C92" s="50" t="s">
        <v>299</v>
      </c>
    </row>
    <row r="93" spans="1:3" ht="14.25">
      <c r="A93" s="50">
        <v>82</v>
      </c>
      <c r="B93" s="42" t="s">
        <v>300</v>
      </c>
      <c r="C93" s="49" t="s">
        <v>301</v>
      </c>
    </row>
    <row r="94" spans="1:3" ht="14.25">
      <c r="A94" s="50">
        <v>83</v>
      </c>
      <c r="B94" s="42" t="s">
        <v>302</v>
      </c>
      <c r="C94" s="49" t="s">
        <v>303</v>
      </c>
    </row>
    <row r="95" spans="1:3" ht="14.25">
      <c r="A95" s="50">
        <v>84</v>
      </c>
      <c r="B95" s="108" t="s">
        <v>304</v>
      </c>
      <c r="C95" s="109" t="s">
        <v>305</v>
      </c>
    </row>
    <row r="96" spans="1:3" ht="14.25">
      <c r="A96" s="50">
        <v>85</v>
      </c>
      <c r="B96" s="43" t="s">
        <v>306</v>
      </c>
      <c r="C96" s="49" t="s">
        <v>307</v>
      </c>
    </row>
    <row r="97" spans="1:3" ht="14.25">
      <c r="A97" s="50">
        <v>86</v>
      </c>
      <c r="B97" s="42" t="s">
        <v>308</v>
      </c>
      <c r="C97" s="49" t="s">
        <v>309</v>
      </c>
    </row>
    <row r="98" spans="1:3" ht="14.25">
      <c r="A98" s="50">
        <v>87</v>
      </c>
      <c r="B98" s="45" t="s">
        <v>53</v>
      </c>
      <c r="C98" s="51" t="s">
        <v>310</v>
      </c>
    </row>
    <row r="99" spans="1:3" ht="14.25">
      <c r="A99" s="50">
        <v>88</v>
      </c>
      <c r="B99" s="110" t="s">
        <v>311</v>
      </c>
      <c r="C99" s="103" t="s">
        <v>312</v>
      </c>
    </row>
    <row r="100" spans="1:3" ht="14.25">
      <c r="A100" s="50">
        <v>89</v>
      </c>
      <c r="B100" s="105" t="s">
        <v>313</v>
      </c>
      <c r="C100" s="106" t="s">
        <v>314</v>
      </c>
    </row>
    <row r="101" spans="1:3" ht="14.25">
      <c r="A101" s="50">
        <v>90</v>
      </c>
      <c r="B101" s="105" t="s">
        <v>315</v>
      </c>
      <c r="C101" s="106" t="s">
        <v>316</v>
      </c>
    </row>
    <row r="102" spans="1:3">
      <c r="A102" s="9"/>
      <c r="B102" s="28"/>
    </row>
    <row r="103" spans="1:3">
      <c r="A103" s="9"/>
      <c r="B103" s="28"/>
    </row>
    <row r="104" spans="1:3">
      <c r="A104" s="9"/>
      <c r="B104" s="28"/>
    </row>
    <row r="105" spans="1:3">
      <c r="A105" s="9"/>
      <c r="B105" s="28"/>
    </row>
    <row r="106" spans="1:3">
      <c r="A106" s="9"/>
      <c r="B106" s="28"/>
    </row>
    <row r="107" spans="1:3">
      <c r="A107" s="9"/>
      <c r="B107" s="28"/>
    </row>
    <row r="108" spans="1:3">
      <c r="A108" s="9"/>
      <c r="B108" s="28"/>
    </row>
    <row r="109" spans="1:3">
      <c r="A109" s="9"/>
      <c r="B109" s="28"/>
    </row>
    <row r="110" spans="1:3">
      <c r="A110" s="9"/>
      <c r="B110" s="28"/>
    </row>
    <row r="111" spans="1:3">
      <c r="A111" s="9"/>
      <c r="B111" s="1"/>
    </row>
    <row r="112" spans="1:3">
      <c r="A112" s="9"/>
      <c r="B112" s="28"/>
    </row>
    <row r="113" spans="1:2">
      <c r="A113" s="9"/>
      <c r="B113" s="28"/>
    </row>
    <row r="114" spans="1:2">
      <c r="A114" s="9"/>
      <c r="B114" s="28"/>
    </row>
    <row r="115" spans="1:2">
      <c r="A115" s="9"/>
      <c r="B115" s="28"/>
    </row>
    <row r="116" spans="1:2">
      <c r="A116" s="9"/>
      <c r="B116" s="28"/>
    </row>
    <row r="117" spans="1:2">
      <c r="A117" s="9"/>
      <c r="B117" s="28"/>
    </row>
    <row r="118" spans="1:2">
      <c r="A118" s="9"/>
      <c r="B118" s="28"/>
    </row>
    <row r="119" spans="1:2">
      <c r="A119" s="9"/>
      <c r="B119" s="28"/>
    </row>
    <row r="120" spans="1:2">
      <c r="A120" s="9"/>
      <c r="B120" s="28"/>
    </row>
    <row r="121" spans="1:2">
      <c r="A121" s="9"/>
      <c r="B121" s="28"/>
    </row>
    <row r="122" spans="1:2">
      <c r="A122" s="9"/>
      <c r="B122" s="28"/>
    </row>
    <row r="123" spans="1:2">
      <c r="A123" s="9"/>
      <c r="B123" s="28"/>
    </row>
    <row r="124" spans="1:2">
      <c r="A124" s="9"/>
      <c r="B124" s="28"/>
    </row>
    <row r="125" spans="1:2">
      <c r="A125" s="9"/>
      <c r="B125" s="28"/>
    </row>
    <row r="126" spans="1:2">
      <c r="A126" s="9"/>
      <c r="B126" s="28"/>
    </row>
    <row r="127" spans="1:2">
      <c r="A127" s="9"/>
      <c r="B127" s="1"/>
    </row>
    <row r="128" spans="1:2">
      <c r="A128" s="9"/>
      <c r="B128" s="28"/>
    </row>
    <row r="129" spans="1:2">
      <c r="A129" s="9"/>
      <c r="B129" s="57"/>
    </row>
    <row r="130" spans="1:2">
      <c r="A130" s="9"/>
      <c r="B130" s="28"/>
    </row>
    <row r="131" spans="1:2">
      <c r="A131" s="9"/>
      <c r="B131" s="28"/>
    </row>
    <row r="132" spans="1:2">
      <c r="A132" s="9"/>
      <c r="B132" s="28"/>
    </row>
    <row r="133" spans="1:2">
      <c r="A133" s="9"/>
      <c r="B133" s="1"/>
    </row>
    <row r="134" spans="1:2">
      <c r="A134" s="9"/>
      <c r="B134" s="28"/>
    </row>
    <row r="135" spans="1:2">
      <c r="A135" s="9"/>
      <c r="B135" s="28"/>
    </row>
    <row r="136" spans="1:2">
      <c r="A136" s="9"/>
      <c r="B136" s="28"/>
    </row>
    <row r="137" spans="1:2">
      <c r="A137" s="9"/>
      <c r="B137" s="28"/>
    </row>
    <row r="138" spans="1:2">
      <c r="A138" s="9"/>
      <c r="B138" s="28"/>
    </row>
    <row r="139" spans="1:2">
      <c r="A139" s="9"/>
      <c r="B139" s="28"/>
    </row>
    <row r="140" spans="1:2">
      <c r="A140" s="9"/>
      <c r="B140" s="28"/>
    </row>
    <row r="141" spans="1:2">
      <c r="A141" s="9"/>
      <c r="B141" s="28"/>
    </row>
    <row r="142" spans="1:2">
      <c r="A142" s="9"/>
      <c r="B142" s="28"/>
    </row>
    <row r="143" spans="1:2">
      <c r="A143" s="9"/>
      <c r="B143" s="28"/>
    </row>
    <row r="144" spans="1:2">
      <c r="A144" s="9"/>
      <c r="B144" s="28"/>
    </row>
    <row r="145" spans="1:2">
      <c r="A145" s="9"/>
      <c r="B145" s="28"/>
    </row>
    <row r="146" spans="1:2">
      <c r="A146" s="9"/>
      <c r="B146" s="28"/>
    </row>
    <row r="147" spans="1:2">
      <c r="A147" s="9"/>
      <c r="B147" s="28"/>
    </row>
    <row r="148" spans="1:2">
      <c r="A148" s="9"/>
      <c r="B148" s="28"/>
    </row>
    <row r="149" spans="1:2">
      <c r="A149" s="9"/>
      <c r="B149" s="28"/>
    </row>
    <row r="150" spans="1:2">
      <c r="A150" s="9"/>
      <c r="B150" s="28"/>
    </row>
    <row r="151" spans="1:2">
      <c r="A151" s="9"/>
      <c r="B151" s="28"/>
    </row>
    <row r="152" spans="1:2">
      <c r="A152" s="9"/>
      <c r="B152" s="28"/>
    </row>
    <row r="153" spans="1:2">
      <c r="A153" s="9"/>
      <c r="B153" s="28"/>
    </row>
    <row r="154" spans="1:2">
      <c r="A154" s="9"/>
      <c r="B154" s="28"/>
    </row>
    <row r="155" spans="1:2">
      <c r="A155" s="9"/>
      <c r="B155" s="28"/>
    </row>
    <row r="156" spans="1:2">
      <c r="A156" s="9"/>
      <c r="B156" s="28"/>
    </row>
    <row r="157" spans="1:2">
      <c r="A157" s="9"/>
      <c r="B157" s="28"/>
    </row>
    <row r="158" spans="1:2">
      <c r="A158" s="9"/>
      <c r="B158" s="28"/>
    </row>
    <row r="159" spans="1:2">
      <c r="A159" s="9"/>
      <c r="B159" s="28"/>
    </row>
    <row r="160" spans="1:2">
      <c r="A160" s="9"/>
      <c r="B160" s="28"/>
    </row>
    <row r="161" spans="1:2">
      <c r="A161" s="9"/>
      <c r="B161" s="28"/>
    </row>
    <row r="162" spans="1:2">
      <c r="A162" s="9"/>
      <c r="B162" s="28"/>
    </row>
    <row r="163" spans="1:2">
      <c r="A163" s="9"/>
      <c r="B163" s="28"/>
    </row>
    <row r="164" spans="1:2">
      <c r="A164" s="9"/>
      <c r="B164" s="28"/>
    </row>
    <row r="165" spans="1:2">
      <c r="A165" s="9"/>
      <c r="B165" s="28"/>
    </row>
    <row r="166" spans="1:2">
      <c r="A166" s="9"/>
      <c r="B166" s="1"/>
    </row>
    <row r="167" spans="1:2">
      <c r="A167" s="9"/>
      <c r="B167" s="28"/>
    </row>
    <row r="168" spans="1:2">
      <c r="A168" s="9"/>
      <c r="B168" s="28"/>
    </row>
    <row r="169" spans="1:2">
      <c r="A169" s="9"/>
      <c r="B169" s="28"/>
    </row>
    <row r="170" spans="1:2">
      <c r="A170" s="9"/>
      <c r="B170" s="28"/>
    </row>
    <row r="171" spans="1:2">
      <c r="A171" s="9"/>
      <c r="B171" s="28"/>
    </row>
    <row r="172" spans="1:2">
      <c r="A172" s="9"/>
      <c r="B172" s="28"/>
    </row>
    <row r="173" spans="1:2">
      <c r="A173" s="9"/>
      <c r="B173" s="28"/>
    </row>
    <row r="174" spans="1:2">
      <c r="A174" s="9"/>
      <c r="B174" s="28"/>
    </row>
    <row r="175" spans="1:2">
      <c r="A175" s="9"/>
      <c r="B175" s="28"/>
    </row>
    <row r="176" spans="1:2">
      <c r="A176" s="9"/>
      <c r="B176" s="28"/>
    </row>
    <row r="177" spans="1:2">
      <c r="A177" s="9"/>
      <c r="B177" s="1"/>
    </row>
    <row r="178" spans="1:2">
      <c r="A178" s="9"/>
      <c r="B178" s="28"/>
    </row>
    <row r="179" spans="1:2">
      <c r="A179" s="9"/>
      <c r="B179" s="28"/>
    </row>
    <row r="180" spans="1:2">
      <c r="A180" s="9"/>
      <c r="B180" s="28"/>
    </row>
    <row r="181" spans="1:2">
      <c r="A181" s="9"/>
      <c r="B181" s="28"/>
    </row>
    <row r="182" spans="1:2">
      <c r="A182" s="9"/>
      <c r="B182" s="1"/>
    </row>
    <row r="183" spans="1:2">
      <c r="A183" s="9"/>
      <c r="B183" s="28"/>
    </row>
    <row r="184" spans="1:2">
      <c r="A184" s="9"/>
      <c r="B184" s="28"/>
    </row>
    <row r="185" spans="1:2">
      <c r="A185" s="9"/>
      <c r="B185" s="28"/>
    </row>
    <row r="186" spans="1:2">
      <c r="A186" s="9"/>
      <c r="B186" s="28"/>
    </row>
    <row r="187" spans="1:2">
      <c r="A187" s="9"/>
      <c r="B187" s="28"/>
    </row>
    <row r="188" spans="1:2">
      <c r="A188" s="9"/>
      <c r="B188" s="28"/>
    </row>
    <row r="189" spans="1:2">
      <c r="A189" s="9"/>
      <c r="B189" s="28"/>
    </row>
    <row r="190" spans="1:2">
      <c r="A190" s="9"/>
      <c r="B190" s="28"/>
    </row>
    <row r="191" spans="1:2">
      <c r="A191" s="9"/>
      <c r="B191" s="28"/>
    </row>
    <row r="192" spans="1:2">
      <c r="A192" s="9"/>
      <c r="B192" s="28"/>
    </row>
    <row r="193" spans="1:2">
      <c r="A193" s="9"/>
      <c r="B193" s="28"/>
    </row>
    <row r="194" spans="1:2">
      <c r="A194" s="9"/>
      <c r="B194" s="28"/>
    </row>
    <row r="195" spans="1:2">
      <c r="A195" s="9"/>
      <c r="B195" s="28"/>
    </row>
    <row r="196" spans="1:2">
      <c r="A196" s="9"/>
      <c r="B196" s="28"/>
    </row>
    <row r="197" spans="1:2">
      <c r="A197" s="9"/>
      <c r="B197" s="28"/>
    </row>
    <row r="198" spans="1:2">
      <c r="A198" s="9"/>
      <c r="B198" s="28"/>
    </row>
    <row r="199" spans="1:2">
      <c r="A199" s="9"/>
      <c r="B199" s="28"/>
    </row>
    <row r="200" spans="1:2">
      <c r="A200" s="9"/>
      <c r="B200" s="1"/>
    </row>
    <row r="201" spans="1:2">
      <c r="A201" s="9"/>
      <c r="B201" s="28"/>
    </row>
    <row r="202" spans="1:2">
      <c r="A202" s="9"/>
      <c r="B202" s="28"/>
    </row>
    <row r="203" spans="1:2">
      <c r="A203" s="9"/>
      <c r="B203" s="28"/>
    </row>
    <row r="204" spans="1:2">
      <c r="A204" s="9"/>
      <c r="B204" s="28"/>
    </row>
    <row r="205" spans="1:2">
      <c r="A205" s="9"/>
      <c r="B205" s="28"/>
    </row>
    <row r="206" spans="1:2">
      <c r="A206" s="9"/>
      <c r="B206" s="28"/>
    </row>
    <row r="207" spans="1:2" ht="13.5">
      <c r="A207" s="9"/>
      <c r="B207" s="58"/>
    </row>
    <row r="208" spans="1:2" ht="13.5">
      <c r="A208" s="9"/>
      <c r="B208" s="58"/>
    </row>
    <row r="209" spans="1:2" ht="13.5">
      <c r="A209" s="9"/>
      <c r="B209" s="58"/>
    </row>
    <row r="210" spans="1:2" ht="13.5">
      <c r="A210" s="9"/>
      <c r="B210" s="58"/>
    </row>
    <row r="211" spans="1:2" ht="13.5">
      <c r="A211" s="9"/>
      <c r="B211" s="58"/>
    </row>
    <row r="212" spans="1:2" ht="13.5">
      <c r="A212" s="9"/>
      <c r="B212" s="58"/>
    </row>
    <row r="213" spans="1:2" ht="13.5">
      <c r="A213" s="9"/>
      <c r="B213" s="58"/>
    </row>
    <row r="214" spans="1:2">
      <c r="A214" s="9"/>
      <c r="B214" s="1"/>
    </row>
    <row r="215" spans="1:2">
      <c r="A215" s="9"/>
      <c r="B215" s="28"/>
    </row>
    <row r="216" spans="1:2">
      <c r="A216" s="9"/>
      <c r="B216" s="28"/>
    </row>
    <row r="217" spans="1:2">
      <c r="A217" s="9"/>
      <c r="B217" s="28"/>
    </row>
    <row r="218" spans="1:2">
      <c r="A218" s="9"/>
      <c r="B218" s="28"/>
    </row>
    <row r="219" spans="1:2">
      <c r="A219" s="9"/>
      <c r="B219" s="28"/>
    </row>
    <row r="220" spans="1:2">
      <c r="A220" s="9"/>
      <c r="B220" s="28"/>
    </row>
    <row r="221" spans="1:2">
      <c r="A221" s="9"/>
      <c r="B221" s="28"/>
    </row>
    <row r="222" spans="1:2">
      <c r="A222" s="9"/>
      <c r="B222" s="28"/>
    </row>
    <row r="223" spans="1:2">
      <c r="A223" s="9"/>
      <c r="B223" s="28"/>
    </row>
    <row r="224" spans="1:2">
      <c r="A224" s="9"/>
      <c r="B224" s="28"/>
    </row>
    <row r="225" spans="1:2">
      <c r="A225" s="9"/>
      <c r="B225" s="28"/>
    </row>
    <row r="226" spans="1:2">
      <c r="A226" s="9"/>
      <c r="B226" s="28"/>
    </row>
    <row r="227" spans="1:2">
      <c r="A227" s="9"/>
      <c r="B227" s="28"/>
    </row>
    <row r="228" spans="1:2">
      <c r="A228" s="9"/>
      <c r="B228" s="28"/>
    </row>
    <row r="229" spans="1:2">
      <c r="A229" s="9"/>
      <c r="B229" s="28"/>
    </row>
    <row r="230" spans="1:2">
      <c r="A230" s="9"/>
      <c r="B230" s="28"/>
    </row>
    <row r="231" spans="1:2">
      <c r="A231" s="9"/>
      <c r="B231" s="28"/>
    </row>
    <row r="232" spans="1:2">
      <c r="A232" s="9"/>
      <c r="B232" s="28"/>
    </row>
    <row r="233" spans="1:2">
      <c r="A233" s="9"/>
      <c r="B233" s="28"/>
    </row>
    <row r="234" spans="1:2">
      <c r="A234" s="9"/>
      <c r="B234" s="1"/>
    </row>
    <row r="235" spans="1:2">
      <c r="A235" s="9"/>
      <c r="B235" s="28"/>
    </row>
    <row r="236" spans="1:2">
      <c r="A236" s="9"/>
      <c r="B236" s="28"/>
    </row>
    <row r="237" spans="1:2">
      <c r="A237" s="9"/>
      <c r="B237" s="28"/>
    </row>
    <row r="238" spans="1:2">
      <c r="A238" s="9"/>
      <c r="B238" s="28"/>
    </row>
    <row r="239" spans="1:2">
      <c r="A239" s="9"/>
      <c r="B239" s="28"/>
    </row>
    <row r="240" spans="1:2">
      <c r="A240" s="9"/>
      <c r="B240" s="28"/>
    </row>
    <row r="241" spans="1:2">
      <c r="A241" s="9"/>
      <c r="B241" s="1"/>
    </row>
    <row r="242" spans="1:2">
      <c r="A242" s="9"/>
      <c r="B242" s="59"/>
    </row>
    <row r="243" spans="1:2">
      <c r="A243" s="9"/>
      <c r="B243" s="59"/>
    </row>
    <row r="244" spans="1:2">
      <c r="A244" s="9"/>
      <c r="B244" s="59"/>
    </row>
    <row r="245" spans="1:2">
      <c r="A245" s="9"/>
      <c r="B245" s="59"/>
    </row>
    <row r="246" spans="1:2">
      <c r="A246" s="9"/>
      <c r="B246" s="59"/>
    </row>
    <row r="247" spans="1:2">
      <c r="A247" s="9"/>
      <c r="B247" s="59"/>
    </row>
    <row r="248" spans="1:2">
      <c r="A248" s="9"/>
      <c r="B248" s="59"/>
    </row>
    <row r="249" spans="1:2">
      <c r="A249" s="9"/>
      <c r="B249" s="28"/>
    </row>
    <row r="250" spans="1:2">
      <c r="A250" s="9"/>
      <c r="B250" s="28"/>
    </row>
    <row r="251" spans="1:2">
      <c r="A251" s="9"/>
      <c r="B251" s="28"/>
    </row>
    <row r="252" spans="1:2">
      <c r="A252" s="9"/>
      <c r="B252" s="28"/>
    </row>
    <row r="253" spans="1:2">
      <c r="A253" s="9"/>
      <c r="B253" s="28"/>
    </row>
    <row r="254" spans="1:2">
      <c r="A254" s="9"/>
      <c r="B254" s="28"/>
    </row>
    <row r="255" spans="1:2">
      <c r="A255" s="9"/>
      <c r="B255" s="28"/>
    </row>
    <row r="256" spans="1:2">
      <c r="A256" s="9"/>
      <c r="B256" s="28"/>
    </row>
    <row r="257" spans="1:2">
      <c r="A257" s="9"/>
      <c r="B257" s="28"/>
    </row>
    <row r="258" spans="1:2">
      <c r="A258" s="9"/>
      <c r="B258" s="28"/>
    </row>
    <row r="259" spans="1:2">
      <c r="A259" s="9"/>
      <c r="B259" s="28"/>
    </row>
    <row r="260" spans="1:2">
      <c r="A260" s="9"/>
      <c r="B260" s="1"/>
    </row>
    <row r="261" spans="1:2">
      <c r="A261" s="9"/>
      <c r="B261" s="28"/>
    </row>
    <row r="262" spans="1:2">
      <c r="A262" s="9"/>
      <c r="B262" s="28"/>
    </row>
    <row r="263" spans="1:2">
      <c r="A263" s="9"/>
      <c r="B263" s="28"/>
    </row>
    <row r="264" spans="1:2">
      <c r="A264" s="9"/>
      <c r="B264" s="28"/>
    </row>
    <row r="265" spans="1:2">
      <c r="A265" s="9"/>
      <c r="B265" s="28"/>
    </row>
    <row r="266" spans="1:2">
      <c r="A266" s="9"/>
      <c r="B266" s="28"/>
    </row>
    <row r="267" spans="1:2">
      <c r="A267" s="9"/>
      <c r="B267" s="28"/>
    </row>
    <row r="268" spans="1:2">
      <c r="A268" s="9"/>
      <c r="B268" s="28"/>
    </row>
    <row r="269" spans="1:2">
      <c r="A269" s="9"/>
      <c r="B269" s="28"/>
    </row>
    <row r="270" spans="1:2">
      <c r="A270" s="9"/>
      <c r="B270" s="28"/>
    </row>
    <row r="271" spans="1:2">
      <c r="A271" s="9"/>
      <c r="B271" s="28"/>
    </row>
    <row r="272" spans="1:2">
      <c r="A272" s="9"/>
      <c r="B272" s="28"/>
    </row>
    <row r="273" spans="1:2">
      <c r="A273" s="9"/>
      <c r="B273" s="28"/>
    </row>
    <row r="274" spans="1:2">
      <c r="A274" s="9"/>
      <c r="B274" s="28"/>
    </row>
    <row r="275" spans="1:2">
      <c r="A275" s="9"/>
      <c r="B275" s="28"/>
    </row>
    <row r="276" spans="1:2">
      <c r="A276" s="9"/>
      <c r="B276" s="28"/>
    </row>
    <row r="277" spans="1:2">
      <c r="A277" s="9"/>
      <c r="B277" s="28"/>
    </row>
    <row r="278" spans="1:2">
      <c r="A278" s="9"/>
      <c r="B278" s="28"/>
    </row>
    <row r="279" spans="1:2">
      <c r="A279" s="9"/>
      <c r="B279" s="28"/>
    </row>
    <row r="280" spans="1:2">
      <c r="A280" s="9"/>
      <c r="B280" s="28"/>
    </row>
    <row r="281" spans="1:2">
      <c r="A281" s="9"/>
      <c r="B281" s="28"/>
    </row>
    <row r="282" spans="1:2">
      <c r="A282" s="9"/>
      <c r="B282" s="28"/>
    </row>
    <row r="283" spans="1:2">
      <c r="A283" s="9"/>
      <c r="B283" s="28"/>
    </row>
    <row r="284" spans="1:2">
      <c r="A284" s="9"/>
      <c r="B284" s="28"/>
    </row>
    <row r="285" spans="1:2">
      <c r="A285" s="9"/>
      <c r="B285" s="28"/>
    </row>
    <row r="286" spans="1:2">
      <c r="A286" s="9"/>
      <c r="B286" s="28"/>
    </row>
    <row r="287" spans="1:2">
      <c r="A287" s="9"/>
      <c r="B287" s="28"/>
    </row>
    <row r="288" spans="1:2">
      <c r="A288" s="9"/>
      <c r="B288" s="28"/>
    </row>
    <row r="289" spans="1:2">
      <c r="A289" s="9"/>
      <c r="B289" s="28"/>
    </row>
    <row r="290" spans="1:2">
      <c r="A290" s="9"/>
      <c r="B290" s="28"/>
    </row>
    <row r="291" spans="1:2">
      <c r="A291" s="9"/>
      <c r="B291" s="28"/>
    </row>
    <row r="292" spans="1:2">
      <c r="A292" s="9"/>
      <c r="B292" s="28"/>
    </row>
    <row r="293" spans="1:2">
      <c r="A293" s="9"/>
      <c r="B293" s="28"/>
    </row>
    <row r="294" spans="1:2">
      <c r="A294" s="9"/>
      <c r="B294" s="28"/>
    </row>
    <row r="295" spans="1:2">
      <c r="A295" s="9"/>
      <c r="B295" s="28"/>
    </row>
    <row r="296" spans="1:2">
      <c r="A296" s="9"/>
      <c r="B296" s="28"/>
    </row>
    <row r="297" spans="1:2">
      <c r="A297" s="9"/>
      <c r="B297" s="59"/>
    </row>
    <row r="298" spans="1:2">
      <c r="A298" s="9"/>
      <c r="B298" s="59"/>
    </row>
    <row r="299" spans="1:2">
      <c r="A299" s="9"/>
      <c r="B299" s="59"/>
    </row>
    <row r="300" spans="1:2">
      <c r="A300" s="9"/>
      <c r="B300" s="59"/>
    </row>
    <row r="301" spans="1:2">
      <c r="A301" s="9"/>
      <c r="B301" s="59"/>
    </row>
    <row r="302" spans="1:2">
      <c r="A302" s="9"/>
      <c r="B302" s="59"/>
    </row>
    <row r="303" spans="1:2">
      <c r="A303" s="9"/>
      <c r="B303" s="59"/>
    </row>
    <row r="304" spans="1:2">
      <c r="A304" s="9"/>
      <c r="B304" s="59"/>
    </row>
    <row r="305" spans="1:2">
      <c r="A305" s="9"/>
      <c r="B305" s="59"/>
    </row>
    <row r="306" spans="1:2">
      <c r="A306" s="9"/>
      <c r="B306" s="59"/>
    </row>
    <row r="307" spans="1:2">
      <c r="A307" s="9"/>
      <c r="B307" s="59"/>
    </row>
    <row r="308" spans="1:2">
      <c r="A308" s="9"/>
      <c r="B308" s="59"/>
    </row>
    <row r="309" spans="1:2">
      <c r="A309" s="9"/>
      <c r="B309" s="59"/>
    </row>
    <row r="310" spans="1:2">
      <c r="A310" s="9"/>
      <c r="B310" s="59"/>
    </row>
    <row r="311" spans="1:2">
      <c r="A311" s="9"/>
      <c r="B311" s="59"/>
    </row>
    <row r="312" spans="1:2">
      <c r="A312" s="9"/>
      <c r="B312" s="59"/>
    </row>
    <row r="313" spans="1:2">
      <c r="A313" s="9"/>
      <c r="B313" s="59"/>
    </row>
    <row r="314" spans="1:2">
      <c r="A314" s="9"/>
      <c r="B314" s="59"/>
    </row>
    <row r="315" spans="1:2">
      <c r="A315" s="9"/>
      <c r="B315" s="1"/>
    </row>
    <row r="316" spans="1:2">
      <c r="A316" s="9"/>
      <c r="B316" s="59"/>
    </row>
    <row r="317" spans="1:2">
      <c r="A317" s="9"/>
      <c r="B317" s="59"/>
    </row>
    <row r="318" spans="1:2">
      <c r="A318" s="9"/>
      <c r="B318" s="59"/>
    </row>
    <row r="319" spans="1:2">
      <c r="A319" s="9"/>
      <c r="B319" s="59"/>
    </row>
    <row r="320" spans="1:2">
      <c r="A320" s="9"/>
      <c r="B320" s="59"/>
    </row>
    <row r="321" spans="1:2">
      <c r="A321" s="9"/>
      <c r="B321" s="59"/>
    </row>
    <row r="322" spans="1:2">
      <c r="A322" s="9"/>
      <c r="B322" s="1"/>
    </row>
    <row r="323" spans="1:2">
      <c r="A323" s="9"/>
      <c r="B323" s="28"/>
    </row>
    <row r="324" spans="1:2">
      <c r="A324" s="9"/>
      <c r="B324" s="28"/>
    </row>
    <row r="325" spans="1:2">
      <c r="A325" s="9"/>
      <c r="B325" s="28"/>
    </row>
    <row r="326" spans="1:2">
      <c r="A326" s="9"/>
      <c r="B326" s="28"/>
    </row>
    <row r="327" spans="1:2">
      <c r="A327" s="9"/>
      <c r="B327" s="28"/>
    </row>
    <row r="328" spans="1:2">
      <c r="A328" s="9"/>
      <c r="B328" s="28"/>
    </row>
    <row r="329" spans="1:2">
      <c r="A329" s="9"/>
      <c r="B329" s="28"/>
    </row>
    <row r="330" spans="1:2">
      <c r="A330" s="9"/>
      <c r="B330" s="28"/>
    </row>
    <row r="331" spans="1:2">
      <c r="A331" s="9"/>
      <c r="B331" s="28"/>
    </row>
    <row r="332" spans="1:2">
      <c r="A332" s="9"/>
      <c r="B332" s="28"/>
    </row>
    <row r="333" spans="1:2">
      <c r="A333" s="9"/>
      <c r="B333" s="28"/>
    </row>
    <row r="334" spans="1:2">
      <c r="A334" s="9"/>
      <c r="B334" s="28"/>
    </row>
    <row r="335" spans="1:2">
      <c r="A335" s="9"/>
      <c r="B335" s="28"/>
    </row>
    <row r="336" spans="1:2">
      <c r="A336" s="9"/>
      <c r="B336" s="28"/>
    </row>
    <row r="337" spans="1:2">
      <c r="A337" s="9"/>
      <c r="B337" s="28"/>
    </row>
    <row r="338" spans="1:2">
      <c r="A338" s="9"/>
      <c r="B338" s="28"/>
    </row>
    <row r="339" spans="1:2">
      <c r="A339" s="9"/>
      <c r="B339" s="1"/>
    </row>
    <row r="340" spans="1:2">
      <c r="A340" s="9"/>
      <c r="B340" s="28"/>
    </row>
    <row r="341" spans="1:2">
      <c r="A341" s="9"/>
      <c r="B341" s="28"/>
    </row>
    <row r="342" spans="1:2">
      <c r="A342" s="9"/>
      <c r="B342" s="28"/>
    </row>
    <row r="343" spans="1:2">
      <c r="A343" s="9"/>
      <c r="B343" s="28"/>
    </row>
    <row r="344" spans="1:2">
      <c r="A344" s="9"/>
      <c r="B344" s="28"/>
    </row>
    <row r="345" spans="1:2">
      <c r="A345" s="9"/>
      <c r="B345" s="28"/>
    </row>
    <row r="346" spans="1:2">
      <c r="A346" s="9"/>
      <c r="B346" s="28"/>
    </row>
    <row r="347" spans="1:2">
      <c r="A347" s="9"/>
      <c r="B347" s="28"/>
    </row>
    <row r="348" spans="1:2">
      <c r="A348" s="9"/>
      <c r="B348" s="28"/>
    </row>
    <row r="349" spans="1:2">
      <c r="A349" s="9"/>
      <c r="B349" s="28"/>
    </row>
    <row r="350" spans="1:2">
      <c r="A350" s="9"/>
      <c r="B350" s="28"/>
    </row>
    <row r="351" spans="1:2">
      <c r="A351" s="9"/>
      <c r="B351" s="28"/>
    </row>
    <row r="352" spans="1:2">
      <c r="A352" s="9"/>
      <c r="B352" s="28"/>
    </row>
    <row r="353" spans="1:2">
      <c r="A353" s="9"/>
      <c r="B353" s="28"/>
    </row>
    <row r="354" spans="1:2">
      <c r="A354" s="9"/>
      <c r="B354" s="28"/>
    </row>
    <row r="355" spans="1:2">
      <c r="A355" s="9"/>
      <c r="B355" s="28"/>
    </row>
    <row r="356" spans="1:2">
      <c r="A356" s="9"/>
      <c r="B356" s="28"/>
    </row>
    <row r="357" spans="1:2">
      <c r="A357" s="9"/>
      <c r="B357" s="28"/>
    </row>
    <row r="358" spans="1:2">
      <c r="A358" s="9"/>
      <c r="B358" s="28"/>
    </row>
    <row r="359" spans="1:2">
      <c r="A359" s="9"/>
      <c r="B359" s="28"/>
    </row>
    <row r="360" spans="1:2">
      <c r="A360" s="9"/>
      <c r="B360" s="28"/>
    </row>
    <row r="361" spans="1:2">
      <c r="A361" s="9"/>
      <c r="B361" s="28"/>
    </row>
    <row r="362" spans="1:2">
      <c r="A362" s="9"/>
      <c r="B362" s="28"/>
    </row>
    <row r="363" spans="1:2">
      <c r="A363" s="9"/>
      <c r="B363" s="28"/>
    </row>
    <row r="364" spans="1:2">
      <c r="A364" s="9"/>
      <c r="B364" s="28"/>
    </row>
    <row r="365" spans="1:2">
      <c r="A365" s="9"/>
      <c r="B365" s="1"/>
    </row>
    <row r="366" spans="1:2">
      <c r="A366" s="9"/>
      <c r="B366" s="28"/>
    </row>
    <row r="367" spans="1:2">
      <c r="A367" s="9"/>
      <c r="B367" s="28"/>
    </row>
    <row r="368" spans="1:2">
      <c r="A368" s="9"/>
      <c r="B368" s="28"/>
    </row>
    <row r="369" spans="1:2">
      <c r="A369" s="9"/>
      <c r="B369" s="28"/>
    </row>
    <row r="370" spans="1:2">
      <c r="A370" s="9"/>
      <c r="B370" s="28"/>
    </row>
    <row r="371" spans="1:2">
      <c r="A371" s="9"/>
      <c r="B371" s="28"/>
    </row>
    <row r="372" spans="1:2">
      <c r="A372" s="9"/>
      <c r="B372" s="28"/>
    </row>
    <row r="373" spans="1:2">
      <c r="A373" s="9"/>
      <c r="B373" s="28"/>
    </row>
    <row r="374" spans="1:2">
      <c r="A374" s="9"/>
      <c r="B374" s="28"/>
    </row>
    <row r="375" spans="1:2">
      <c r="A375" s="9"/>
      <c r="B375" s="28"/>
    </row>
    <row r="376" spans="1:2">
      <c r="A376" s="9"/>
      <c r="B376" s="28"/>
    </row>
    <row r="377" spans="1:2">
      <c r="A377" s="9"/>
      <c r="B377" s="28"/>
    </row>
    <row r="378" spans="1:2">
      <c r="A378" s="9"/>
      <c r="B378" s="28"/>
    </row>
    <row r="379" spans="1:2">
      <c r="A379" s="9"/>
      <c r="B379" s="28"/>
    </row>
    <row r="380" spans="1:2">
      <c r="A380" s="9"/>
      <c r="B380" s="28"/>
    </row>
    <row r="381" spans="1:2">
      <c r="A381" s="9"/>
      <c r="B381" s="28"/>
    </row>
    <row r="382" spans="1:2">
      <c r="A382" s="9"/>
      <c r="B382" s="28"/>
    </row>
    <row r="383" spans="1:2">
      <c r="A383" s="9"/>
      <c r="B383" s="28"/>
    </row>
    <row r="384" spans="1:2">
      <c r="A384" s="9"/>
      <c r="B384" s="28"/>
    </row>
    <row r="385" spans="1:2">
      <c r="A385" s="9"/>
      <c r="B385" s="28"/>
    </row>
    <row r="386" spans="1:2">
      <c r="A386" s="9"/>
      <c r="B386" s="28"/>
    </row>
    <row r="387" spans="1:2">
      <c r="A387" s="9"/>
      <c r="B387" s="28"/>
    </row>
    <row r="388" spans="1:2">
      <c r="A388" s="9"/>
      <c r="B388" s="28"/>
    </row>
    <row r="389" spans="1:2">
      <c r="A389" s="9"/>
      <c r="B389" s="28"/>
    </row>
    <row r="390" spans="1:2">
      <c r="A390" s="9"/>
      <c r="B390" s="28"/>
    </row>
    <row r="391" spans="1:2">
      <c r="A391" s="9"/>
      <c r="B391" s="28"/>
    </row>
    <row r="392" spans="1:2">
      <c r="A392" s="9"/>
      <c r="B392" s="28"/>
    </row>
    <row r="393" spans="1:2">
      <c r="A393" s="9"/>
      <c r="B393" s="28"/>
    </row>
    <row r="394" spans="1:2">
      <c r="A394" s="9"/>
      <c r="B394" s="28"/>
    </row>
    <row r="395" spans="1:2">
      <c r="A395" s="9"/>
      <c r="B395" s="1"/>
    </row>
    <row r="396" spans="1:2">
      <c r="A396" s="9"/>
      <c r="B396" s="28"/>
    </row>
    <row r="397" spans="1:2">
      <c r="A397" s="9"/>
      <c r="B397" s="28"/>
    </row>
    <row r="398" spans="1:2">
      <c r="A398" s="9"/>
      <c r="B398" s="1"/>
    </row>
    <row r="399" spans="1:2">
      <c r="A399" s="9"/>
      <c r="B399" s="28"/>
    </row>
    <row r="400" spans="1:2">
      <c r="A400" s="9"/>
      <c r="B400" s="28"/>
    </row>
    <row r="401" spans="1:2">
      <c r="A401" s="9"/>
      <c r="B401" s="28"/>
    </row>
    <row r="402" spans="1:2">
      <c r="A402" s="9"/>
      <c r="B402" s="28"/>
    </row>
    <row r="403" spans="1:2">
      <c r="A403" s="9"/>
      <c r="B403" s="28"/>
    </row>
    <row r="404" spans="1:2">
      <c r="A404" s="9"/>
      <c r="B404" s="28"/>
    </row>
    <row r="405" spans="1:2">
      <c r="A405" s="9"/>
      <c r="B405" s="28"/>
    </row>
    <row r="406" spans="1:2">
      <c r="A406" s="9"/>
      <c r="B406" s="28"/>
    </row>
    <row r="407" spans="1:2">
      <c r="A407" s="9"/>
      <c r="B407" s="28"/>
    </row>
    <row r="408" spans="1:2">
      <c r="A408" s="9"/>
      <c r="B408" s="28"/>
    </row>
    <row r="409" spans="1:2">
      <c r="A409" s="9"/>
      <c r="B409" s="28"/>
    </row>
    <row r="410" spans="1:2">
      <c r="A410" s="9"/>
      <c r="B410" s="28"/>
    </row>
    <row r="411" spans="1:2">
      <c r="A411" s="9"/>
      <c r="B411" s="28"/>
    </row>
    <row r="412" spans="1:2">
      <c r="A412" s="9"/>
      <c r="B412" s="28"/>
    </row>
    <row r="413" spans="1:2">
      <c r="A413" s="9"/>
      <c r="B413" s="28"/>
    </row>
    <row r="414" spans="1:2">
      <c r="A414" s="9"/>
      <c r="B414" s="28"/>
    </row>
    <row r="415" spans="1:2">
      <c r="A415" s="9"/>
      <c r="B415" s="28"/>
    </row>
    <row r="416" spans="1:2">
      <c r="A416" s="9"/>
      <c r="B416" s="28"/>
    </row>
    <row r="417" spans="1:2">
      <c r="A417" s="9"/>
      <c r="B417" s="28"/>
    </row>
    <row r="418" spans="1:2">
      <c r="A418" s="9"/>
      <c r="B418" s="28"/>
    </row>
    <row r="419" spans="1:2">
      <c r="A419" s="9"/>
      <c r="B419" s="28"/>
    </row>
    <row r="420" spans="1:2">
      <c r="A420" s="9"/>
      <c r="B420" s="28"/>
    </row>
    <row r="421" spans="1:2">
      <c r="A421" s="9"/>
      <c r="B421" s="28"/>
    </row>
    <row r="422" spans="1:2">
      <c r="A422" s="9"/>
      <c r="B422" s="28"/>
    </row>
    <row r="423" spans="1:2">
      <c r="A423" s="9"/>
      <c r="B423" s="28"/>
    </row>
    <row r="424" spans="1:2">
      <c r="A424" s="9"/>
      <c r="B424" s="28"/>
    </row>
    <row r="425" spans="1:2">
      <c r="A425" s="9"/>
      <c r="B425" s="28"/>
    </row>
    <row r="426" spans="1:2">
      <c r="A426" s="9"/>
      <c r="B426" s="28"/>
    </row>
    <row r="427" spans="1:2">
      <c r="A427" s="9"/>
      <c r="B427" s="28"/>
    </row>
    <row r="428" spans="1:2">
      <c r="A428" s="9"/>
      <c r="B428" s="28"/>
    </row>
    <row r="429" spans="1:2">
      <c r="A429" s="9"/>
      <c r="B429" s="28"/>
    </row>
    <row r="430" spans="1:2">
      <c r="A430" s="9"/>
      <c r="B430" s="28"/>
    </row>
    <row r="431" spans="1:2">
      <c r="A431" s="9"/>
      <c r="B431" s="28"/>
    </row>
    <row r="432" spans="1:2">
      <c r="A432" s="9"/>
      <c r="B432" s="28"/>
    </row>
    <row r="433" spans="1:2">
      <c r="A433" s="9"/>
      <c r="B433" s="28"/>
    </row>
    <row r="434" spans="1:2">
      <c r="A434" s="9"/>
      <c r="B434" s="28"/>
    </row>
    <row r="435" spans="1:2">
      <c r="A435" s="9"/>
      <c r="B435" s="1"/>
    </row>
    <row r="436" spans="1:2">
      <c r="A436" s="9"/>
      <c r="B436" s="28"/>
    </row>
    <row r="437" spans="1:2">
      <c r="A437" s="9"/>
      <c r="B437" s="28"/>
    </row>
    <row r="438" spans="1:2">
      <c r="A438" s="9"/>
      <c r="B438" s="28"/>
    </row>
    <row r="439" spans="1:2">
      <c r="A439" s="9"/>
      <c r="B439" s="28"/>
    </row>
    <row r="440" spans="1:2">
      <c r="A440" s="9"/>
      <c r="B440" s="28"/>
    </row>
    <row r="441" spans="1:2">
      <c r="A441" s="9"/>
      <c r="B441" s="28"/>
    </row>
    <row r="442" spans="1:2">
      <c r="A442" s="9"/>
      <c r="B442" s="28"/>
    </row>
    <row r="443" spans="1:2">
      <c r="A443" s="9"/>
      <c r="B443" s="28"/>
    </row>
    <row r="444" spans="1:2">
      <c r="A444" s="9"/>
      <c r="B444" s="28"/>
    </row>
    <row r="445" spans="1:2">
      <c r="A445" s="9"/>
      <c r="B445" s="28"/>
    </row>
    <row r="446" spans="1:2">
      <c r="A446" s="9"/>
      <c r="B446" s="28"/>
    </row>
    <row r="447" spans="1:2">
      <c r="A447" s="9"/>
      <c r="B447" s="28"/>
    </row>
    <row r="448" spans="1:2">
      <c r="A448" s="9"/>
      <c r="B448" s="28"/>
    </row>
    <row r="449" spans="1:2">
      <c r="A449" s="9"/>
      <c r="B449" s="28"/>
    </row>
    <row r="450" spans="1:2">
      <c r="A450" s="9"/>
      <c r="B450" s="28"/>
    </row>
    <row r="451" spans="1:2">
      <c r="A451" s="9"/>
      <c r="B451" s="28"/>
    </row>
    <row r="452" spans="1:2">
      <c r="A452" s="9"/>
      <c r="B452" s="28"/>
    </row>
    <row r="453" spans="1:2">
      <c r="A453" s="9"/>
      <c r="B453" s="28"/>
    </row>
    <row r="454" spans="1:2">
      <c r="A454" s="9"/>
      <c r="B454" s="28"/>
    </row>
    <row r="455" spans="1:2">
      <c r="A455" s="9"/>
      <c r="B455" s="28"/>
    </row>
    <row r="456" spans="1:2">
      <c r="A456" s="9"/>
      <c r="B456" s="28"/>
    </row>
    <row r="457" spans="1:2">
      <c r="A457" s="9"/>
      <c r="B457" s="28"/>
    </row>
    <row r="458" spans="1:2">
      <c r="A458" s="9"/>
      <c r="B458" s="28"/>
    </row>
    <row r="459" spans="1:2">
      <c r="A459" s="9"/>
      <c r="B459" s="28"/>
    </row>
    <row r="460" spans="1:2">
      <c r="A460" s="9"/>
      <c r="B460" s="28"/>
    </row>
    <row r="461" spans="1:2">
      <c r="A461" s="9"/>
      <c r="B461" s="28"/>
    </row>
    <row r="462" spans="1:2">
      <c r="A462" s="9"/>
      <c r="B462" s="28"/>
    </row>
    <row r="463" spans="1:2">
      <c r="A463" s="9"/>
      <c r="B463" s="28"/>
    </row>
    <row r="464" spans="1:2">
      <c r="A464" s="9"/>
      <c r="B464" s="28"/>
    </row>
    <row r="465" spans="1:2">
      <c r="A465" s="9"/>
      <c r="B465" s="28"/>
    </row>
    <row r="466" spans="1:2">
      <c r="A466" s="9"/>
      <c r="B466" s="28"/>
    </row>
    <row r="467" spans="1:2">
      <c r="A467" s="9"/>
      <c r="B467" s="28"/>
    </row>
    <row r="468" spans="1:2">
      <c r="A468" s="9"/>
      <c r="B468" s="57"/>
    </row>
    <row r="469" spans="1:2">
      <c r="A469" s="9"/>
      <c r="B469" s="28"/>
    </row>
    <row r="470" spans="1:2">
      <c r="A470" s="9"/>
      <c r="B470" s="28"/>
    </row>
    <row r="471" spans="1:2">
      <c r="A471" s="9"/>
      <c r="B471" s="28"/>
    </row>
    <row r="472" spans="1:2">
      <c r="A472" s="9"/>
      <c r="B472" s="28"/>
    </row>
    <row r="473" spans="1:2">
      <c r="A473" s="9"/>
      <c r="B473" s="28"/>
    </row>
    <row r="474" spans="1:2">
      <c r="A474" s="9"/>
      <c r="B474" s="28"/>
    </row>
    <row r="475" spans="1:2">
      <c r="A475" s="9"/>
      <c r="B475" s="1"/>
    </row>
    <row r="476" spans="1:2">
      <c r="A476" s="9"/>
      <c r="B476" s="28"/>
    </row>
    <row r="477" spans="1:2">
      <c r="A477" s="9"/>
      <c r="B477" s="28"/>
    </row>
    <row r="478" spans="1:2">
      <c r="A478" s="9"/>
      <c r="B478" s="28"/>
    </row>
    <row r="479" spans="1:2">
      <c r="A479" s="9"/>
      <c r="B479" s="28"/>
    </row>
    <row r="480" spans="1:2">
      <c r="A480" s="9"/>
      <c r="B480" s="28"/>
    </row>
    <row r="481" spans="1:2">
      <c r="A481" s="9"/>
      <c r="B481" s="28"/>
    </row>
    <row r="482" spans="1:2">
      <c r="A482" s="9"/>
      <c r="B482" s="28"/>
    </row>
    <row r="483" spans="1:2">
      <c r="A483" s="9"/>
      <c r="B483" s="28"/>
    </row>
    <row r="484" spans="1:2">
      <c r="A484" s="9"/>
      <c r="B484" s="28"/>
    </row>
    <row r="485" spans="1:2">
      <c r="A485" s="9"/>
      <c r="B485" s="28"/>
    </row>
    <row r="486" spans="1:2">
      <c r="A486" s="9"/>
      <c r="B486" s="28"/>
    </row>
    <row r="487" spans="1:2">
      <c r="A487" s="9"/>
      <c r="B487" s="28"/>
    </row>
    <row r="488" spans="1:2">
      <c r="A488" s="9"/>
      <c r="B488" s="28"/>
    </row>
    <row r="489" spans="1:2">
      <c r="A489" s="9"/>
      <c r="B489" s="28"/>
    </row>
    <row r="490" spans="1:2">
      <c r="A490" s="9"/>
      <c r="B490" s="28"/>
    </row>
    <row r="491" spans="1:2">
      <c r="A491" s="9"/>
      <c r="B491" s="28"/>
    </row>
    <row r="492" spans="1:2">
      <c r="A492" s="9"/>
      <c r="B492" s="28"/>
    </row>
    <row r="493" spans="1:2">
      <c r="A493" s="9"/>
      <c r="B493" s="28"/>
    </row>
    <row r="494" spans="1:2">
      <c r="A494" s="9"/>
      <c r="B494" s="1"/>
    </row>
    <row r="495" spans="1:2">
      <c r="A495" s="9"/>
      <c r="B495" s="28"/>
    </row>
    <row r="496" spans="1:2">
      <c r="A496" s="9"/>
      <c r="B496" s="28"/>
    </row>
    <row r="497" spans="1:2">
      <c r="A497" s="9"/>
      <c r="B497" s="28"/>
    </row>
    <row r="498" spans="1:2">
      <c r="A498" s="9"/>
      <c r="B498" s="28"/>
    </row>
    <row r="499" spans="1:2">
      <c r="A499" s="9"/>
      <c r="B499" s="28"/>
    </row>
    <row r="500" spans="1:2">
      <c r="A500" s="9"/>
      <c r="B500" s="28"/>
    </row>
    <row r="501" spans="1:2">
      <c r="A501" s="9"/>
      <c r="B501" s="28"/>
    </row>
    <row r="502" spans="1:2">
      <c r="A502" s="9"/>
      <c r="B502" s="28"/>
    </row>
    <row r="503" spans="1:2">
      <c r="A503" s="9"/>
      <c r="B503" s="28"/>
    </row>
    <row r="504" spans="1:2">
      <c r="A504" s="9"/>
      <c r="B504" s="28"/>
    </row>
    <row r="505" spans="1:2">
      <c r="A505" s="9"/>
      <c r="B505" s="28"/>
    </row>
    <row r="506" spans="1:2">
      <c r="A506" s="9"/>
      <c r="B506" s="28"/>
    </row>
    <row r="507" spans="1:2">
      <c r="A507" s="9"/>
      <c r="B507" s="28"/>
    </row>
    <row r="508" spans="1:2">
      <c r="A508" s="9"/>
      <c r="B508" s="28"/>
    </row>
    <row r="509" spans="1:2">
      <c r="A509" s="9"/>
      <c r="B509" s="28"/>
    </row>
    <row r="510" spans="1:2">
      <c r="A510" s="9"/>
      <c r="B510" s="28"/>
    </row>
    <row r="511" spans="1:2">
      <c r="A511" s="9"/>
      <c r="B511" s="28"/>
    </row>
    <row r="512" spans="1:2">
      <c r="A512" s="9"/>
      <c r="B512" s="28"/>
    </row>
    <row r="513" spans="1:2">
      <c r="A513" s="9"/>
      <c r="B513" s="28"/>
    </row>
    <row r="514" spans="1:2">
      <c r="A514" s="9"/>
      <c r="B514" s="28"/>
    </row>
    <row r="515" spans="1:2">
      <c r="A515" s="9"/>
      <c r="B515" s="28"/>
    </row>
    <row r="516" spans="1:2">
      <c r="A516" s="9"/>
      <c r="B516" s="28"/>
    </row>
    <row r="517" spans="1:2">
      <c r="A517" s="9"/>
      <c r="B517" s="28"/>
    </row>
    <row r="518" spans="1:2">
      <c r="A518" s="9"/>
      <c r="B518" s="28"/>
    </row>
    <row r="519" spans="1:2">
      <c r="A519" s="9"/>
      <c r="B519" s="28"/>
    </row>
    <row r="520" spans="1:2">
      <c r="A520" s="9"/>
      <c r="B520" s="28"/>
    </row>
    <row r="521" spans="1:2">
      <c r="A521" s="9"/>
      <c r="B521" s="28"/>
    </row>
    <row r="522" spans="1:2">
      <c r="A522" s="9"/>
      <c r="B522" s="28"/>
    </row>
    <row r="523" spans="1:2">
      <c r="A523" s="9"/>
      <c r="B523" s="28"/>
    </row>
    <row r="524" spans="1:2">
      <c r="A524" s="9"/>
      <c r="B524" s="28"/>
    </row>
    <row r="525" spans="1:2">
      <c r="A525" s="9"/>
      <c r="B525" s="28"/>
    </row>
    <row r="526" spans="1:2">
      <c r="A526" s="9"/>
      <c r="B526" s="28"/>
    </row>
    <row r="527" spans="1:2">
      <c r="A527" s="9"/>
      <c r="B527" s="28"/>
    </row>
    <row r="528" spans="1:2">
      <c r="A528" s="9"/>
      <c r="B528" s="28"/>
    </row>
    <row r="529" spans="1:2">
      <c r="A529" s="9"/>
      <c r="B529" s="28"/>
    </row>
    <row r="530" spans="1:2">
      <c r="A530" s="9"/>
      <c r="B530" s="28"/>
    </row>
    <row r="531" spans="1:2">
      <c r="A531" s="9"/>
      <c r="B531" s="28"/>
    </row>
    <row r="532" spans="1:2">
      <c r="A532" s="9"/>
      <c r="B532" s="28"/>
    </row>
    <row r="533" spans="1:2">
      <c r="A533" s="9"/>
      <c r="B533" s="28"/>
    </row>
    <row r="534" spans="1:2">
      <c r="A534" s="9"/>
      <c r="B534" s="28"/>
    </row>
    <row r="535" spans="1:2">
      <c r="A535" s="9"/>
      <c r="B535" s="28"/>
    </row>
    <row r="536" spans="1:2">
      <c r="A536" s="9"/>
      <c r="B536" s="28"/>
    </row>
    <row r="537" spans="1:2">
      <c r="A537" s="9"/>
      <c r="B537" s="28"/>
    </row>
    <row r="538" spans="1:2">
      <c r="A538" s="9"/>
      <c r="B538" s="28"/>
    </row>
    <row r="539" spans="1:2">
      <c r="A539" s="9"/>
      <c r="B539" s="28"/>
    </row>
    <row r="540" spans="1:2">
      <c r="A540" s="9"/>
      <c r="B540" s="28"/>
    </row>
    <row r="541" spans="1:2">
      <c r="A541" s="9"/>
      <c r="B541" s="28"/>
    </row>
    <row r="542" spans="1:2">
      <c r="A542" s="9"/>
      <c r="B542" s="1"/>
    </row>
    <row r="543" spans="1:2">
      <c r="A543" s="9"/>
      <c r="B543" s="28"/>
    </row>
    <row r="544" spans="1:2">
      <c r="A544" s="9"/>
      <c r="B544" s="28"/>
    </row>
    <row r="545" spans="1:2">
      <c r="A545" s="9"/>
      <c r="B545" s="28"/>
    </row>
    <row r="546" spans="1:2">
      <c r="A546" s="9"/>
      <c r="B546" s="28"/>
    </row>
    <row r="547" spans="1:2">
      <c r="A547" s="9"/>
      <c r="B547" s="28"/>
    </row>
    <row r="548" spans="1:2">
      <c r="A548" s="9"/>
      <c r="B548" s="28"/>
    </row>
    <row r="549" spans="1:2">
      <c r="A549" s="9"/>
      <c r="B549" s="28"/>
    </row>
    <row r="550" spans="1:2">
      <c r="A550" s="9"/>
      <c r="B550" s="28"/>
    </row>
    <row r="551" spans="1:2">
      <c r="A551" s="9"/>
      <c r="B551" s="28"/>
    </row>
    <row r="552" spans="1:2">
      <c r="A552" s="9"/>
      <c r="B552" s="28"/>
    </row>
    <row r="553" spans="1:2">
      <c r="A553" s="9"/>
      <c r="B553" s="28"/>
    </row>
    <row r="554" spans="1:2">
      <c r="A554" s="9"/>
      <c r="B554" s="28"/>
    </row>
    <row r="555" spans="1:2">
      <c r="A555" s="9"/>
      <c r="B555" s="28"/>
    </row>
    <row r="556" spans="1:2">
      <c r="A556" s="9"/>
      <c r="B556" s="28"/>
    </row>
    <row r="557" spans="1:2">
      <c r="A557" s="9"/>
      <c r="B557" s="28"/>
    </row>
    <row r="558" spans="1:2">
      <c r="A558" s="9"/>
      <c r="B558" s="28"/>
    </row>
    <row r="559" spans="1:2">
      <c r="A559" s="9"/>
      <c r="B559" s="28"/>
    </row>
    <row r="560" spans="1:2">
      <c r="A560" s="9"/>
      <c r="B560" s="28"/>
    </row>
    <row r="561" spans="1:2">
      <c r="A561" s="9"/>
      <c r="B561" s="28"/>
    </row>
    <row r="562" spans="1:2">
      <c r="A562" s="9"/>
      <c r="B562" s="1"/>
    </row>
    <row r="563" spans="1:2">
      <c r="A563" s="9"/>
      <c r="B563" s="28"/>
    </row>
    <row r="564" spans="1:2">
      <c r="A564" s="9"/>
      <c r="B564" s="28"/>
    </row>
    <row r="565" spans="1:2">
      <c r="A565" s="9"/>
      <c r="B565" s="28"/>
    </row>
    <row r="566" spans="1:2">
      <c r="A566" s="9"/>
      <c r="B566" s="28"/>
    </row>
    <row r="567" spans="1:2">
      <c r="A567" s="9"/>
      <c r="B567" s="28"/>
    </row>
    <row r="568" spans="1:2">
      <c r="A568" s="9"/>
      <c r="B568" s="28"/>
    </row>
    <row r="569" spans="1:2">
      <c r="A569" s="9"/>
      <c r="B569" s="28"/>
    </row>
    <row r="570" spans="1:2">
      <c r="A570" s="9"/>
      <c r="B570" s="28"/>
    </row>
    <row r="571" spans="1:2">
      <c r="A571" s="9"/>
      <c r="B571" s="28"/>
    </row>
    <row r="572" spans="1:2">
      <c r="A572" s="9"/>
      <c r="B572" s="28"/>
    </row>
    <row r="573" spans="1:2">
      <c r="A573" s="9"/>
      <c r="B573" s="28"/>
    </row>
    <row r="574" spans="1:2">
      <c r="A574" s="9"/>
      <c r="B574" s="28"/>
    </row>
    <row r="575" spans="1:2">
      <c r="A575" s="9"/>
      <c r="B575" s="28"/>
    </row>
    <row r="576" spans="1:2">
      <c r="A576" s="9"/>
      <c r="B576" s="28"/>
    </row>
    <row r="577" spans="1:2">
      <c r="A577" s="9"/>
      <c r="B577" s="28"/>
    </row>
    <row r="578" spans="1:2">
      <c r="A578" s="9"/>
      <c r="B578" s="28"/>
    </row>
    <row r="579" spans="1:2">
      <c r="A579" s="9"/>
      <c r="B579" s="28"/>
    </row>
    <row r="580" spans="1:2">
      <c r="A580" s="9"/>
      <c r="B580" s="28"/>
    </row>
    <row r="581" spans="1:2">
      <c r="A581" s="9"/>
      <c r="B581" s="28"/>
    </row>
    <row r="582" spans="1:2">
      <c r="A582" s="9"/>
      <c r="B582" s="28"/>
    </row>
    <row r="583" spans="1:2">
      <c r="A583" s="9"/>
      <c r="B583" s="28"/>
    </row>
    <row r="584" spans="1:2">
      <c r="A584" s="9"/>
      <c r="B584" s="28"/>
    </row>
    <row r="585" spans="1:2">
      <c r="A585" s="9"/>
      <c r="B585" s="28"/>
    </row>
    <row r="586" spans="1:2">
      <c r="A586" s="9"/>
      <c r="B586" s="1"/>
    </row>
    <row r="587" spans="1:2">
      <c r="A587" s="9"/>
      <c r="B587" s="28"/>
    </row>
    <row r="588" spans="1:2">
      <c r="A588" s="9"/>
      <c r="B588" s="28"/>
    </row>
    <row r="589" spans="1:2">
      <c r="A589" s="9"/>
      <c r="B589" s="28"/>
    </row>
    <row r="590" spans="1:2">
      <c r="A590" s="9"/>
      <c r="B590" s="28"/>
    </row>
    <row r="591" spans="1:2">
      <c r="A591" s="9"/>
      <c r="B591" s="28"/>
    </row>
    <row r="592" spans="1:2">
      <c r="A592" s="9"/>
      <c r="B592" s="28"/>
    </row>
    <row r="593" spans="1:2">
      <c r="A593" s="9"/>
      <c r="B593" s="28"/>
    </row>
    <row r="594" spans="1:2">
      <c r="A594" s="9"/>
      <c r="B594" s="28"/>
    </row>
    <row r="595" spans="1:2">
      <c r="A595" s="9"/>
      <c r="B595" s="28"/>
    </row>
    <row r="596" spans="1:2">
      <c r="A596" s="9"/>
      <c r="B596" s="28"/>
    </row>
    <row r="597" spans="1:2">
      <c r="A597" s="9"/>
      <c r="B597" s="28"/>
    </row>
    <row r="598" spans="1:2">
      <c r="A598" s="9"/>
      <c r="B598" s="28"/>
    </row>
    <row r="599" spans="1:2">
      <c r="A599" s="9"/>
      <c r="B599" s="28"/>
    </row>
    <row r="600" spans="1:2">
      <c r="A600" s="9"/>
      <c r="B600" s="28"/>
    </row>
    <row r="601" spans="1:2">
      <c r="A601" s="9"/>
      <c r="B601" s="28"/>
    </row>
    <row r="602" spans="1:2">
      <c r="A602" s="9"/>
      <c r="B602" s="28"/>
    </row>
    <row r="603" spans="1:2">
      <c r="A603" s="9"/>
      <c r="B603" s="28"/>
    </row>
    <row r="604" spans="1:2">
      <c r="A604" s="9"/>
      <c r="B604" s="28"/>
    </row>
    <row r="605" spans="1:2">
      <c r="A605" s="9"/>
      <c r="B605" s="28"/>
    </row>
    <row r="606" spans="1:2">
      <c r="A606" s="9"/>
      <c r="B606" s="28"/>
    </row>
    <row r="607" spans="1:2">
      <c r="A607" s="9"/>
      <c r="B607" s="28"/>
    </row>
    <row r="608" spans="1:2">
      <c r="A608" s="9"/>
      <c r="B608" s="28"/>
    </row>
    <row r="609" spans="1:2">
      <c r="A609" s="9"/>
      <c r="B609" s="28"/>
    </row>
    <row r="610" spans="1:2">
      <c r="A610" s="9"/>
      <c r="B610" s="28"/>
    </row>
    <row r="611" spans="1:2">
      <c r="A611" s="9"/>
      <c r="B611" s="28"/>
    </row>
    <row r="612" spans="1:2">
      <c r="A612" s="9"/>
      <c r="B612" s="28"/>
    </row>
    <row r="613" spans="1:2">
      <c r="A613" s="9"/>
      <c r="B613" s="28"/>
    </row>
    <row r="614" spans="1:2">
      <c r="A614" s="9"/>
      <c r="B614" s="28"/>
    </row>
    <row r="615" spans="1:2">
      <c r="A615" s="9"/>
      <c r="B615" s="28"/>
    </row>
    <row r="616" spans="1:2">
      <c r="A616" s="9"/>
      <c r="B616" s="28"/>
    </row>
    <row r="617" spans="1:2">
      <c r="A617" s="9"/>
      <c r="B617" s="28"/>
    </row>
    <row r="618" spans="1:2">
      <c r="A618" s="9"/>
      <c r="B618" s="28"/>
    </row>
    <row r="619" spans="1:2">
      <c r="A619" s="9"/>
      <c r="B619" s="28"/>
    </row>
    <row r="620" spans="1:2">
      <c r="A620" s="9"/>
      <c r="B620" s="28"/>
    </row>
    <row r="621" spans="1:2">
      <c r="A621" s="9"/>
      <c r="B621" s="28"/>
    </row>
    <row r="622" spans="1:2">
      <c r="A622" s="9"/>
      <c r="B622" s="28"/>
    </row>
    <row r="623" spans="1:2">
      <c r="A623" s="9"/>
      <c r="B623" s="28"/>
    </row>
    <row r="624" spans="1:2">
      <c r="A624" s="9"/>
      <c r="B624" s="28"/>
    </row>
    <row r="625" spans="1:2">
      <c r="A625" s="9"/>
      <c r="B625" s="28"/>
    </row>
    <row r="626" spans="1:2">
      <c r="A626" s="9"/>
      <c r="B626" s="28"/>
    </row>
    <row r="627" spans="1:2">
      <c r="A627" s="9"/>
      <c r="B627" s="28"/>
    </row>
    <row r="628" spans="1:2">
      <c r="A628" s="9"/>
      <c r="B628" s="28"/>
    </row>
    <row r="629" spans="1:2">
      <c r="A629" s="9"/>
      <c r="B629" s="28"/>
    </row>
    <row r="630" spans="1:2">
      <c r="A630" s="9"/>
      <c r="B630" s="28"/>
    </row>
    <row r="631" spans="1:2">
      <c r="A631" s="9"/>
      <c r="B631" s="28"/>
    </row>
    <row r="632" spans="1:2">
      <c r="A632" s="9"/>
      <c r="B632" s="28"/>
    </row>
    <row r="633" spans="1:2">
      <c r="A633" s="9"/>
      <c r="B633" s="28"/>
    </row>
    <row r="634" spans="1:2">
      <c r="A634" s="9"/>
      <c r="B634" s="28"/>
    </row>
    <row r="635" spans="1:2">
      <c r="A635" s="9"/>
      <c r="B635" s="28"/>
    </row>
    <row r="636" spans="1:2">
      <c r="A636" s="9"/>
      <c r="B636" s="28"/>
    </row>
    <row r="637" spans="1:2">
      <c r="A637" s="9"/>
      <c r="B637" s="28"/>
    </row>
    <row r="638" spans="1:2">
      <c r="A638" s="9"/>
      <c r="B638" s="28"/>
    </row>
    <row r="639" spans="1:2">
      <c r="A639" s="9"/>
      <c r="B639" s="28"/>
    </row>
    <row r="640" spans="1:2">
      <c r="A640" s="9"/>
      <c r="B640" s="28"/>
    </row>
    <row r="641" spans="1:2">
      <c r="A641" s="9"/>
      <c r="B641" s="28"/>
    </row>
    <row r="642" spans="1:2">
      <c r="A642" s="9"/>
      <c r="B642" s="28"/>
    </row>
    <row r="643" spans="1:2">
      <c r="A643" s="9"/>
      <c r="B643" s="28"/>
    </row>
    <row r="644" spans="1:2">
      <c r="A644" s="9"/>
      <c r="B644" s="28"/>
    </row>
    <row r="645" spans="1:2">
      <c r="A645" s="9"/>
      <c r="B645" s="28"/>
    </row>
    <row r="646" spans="1:2">
      <c r="A646" s="9"/>
      <c r="B646" s="28"/>
    </row>
    <row r="647" spans="1:2">
      <c r="A647" s="9"/>
      <c r="B647" s="28"/>
    </row>
    <row r="648" spans="1:2">
      <c r="A648" s="9"/>
      <c r="B648" s="28"/>
    </row>
    <row r="649" spans="1:2">
      <c r="A649" s="9"/>
      <c r="B649" s="28"/>
    </row>
    <row r="650" spans="1:2">
      <c r="A650" s="9"/>
      <c r="B650" s="28"/>
    </row>
    <row r="651" spans="1:2">
      <c r="A651" s="9"/>
      <c r="B651" s="28"/>
    </row>
    <row r="652" spans="1:2">
      <c r="A652" s="9"/>
      <c r="B652" s="1"/>
    </row>
    <row r="653" spans="1:2">
      <c r="A653" s="9"/>
      <c r="B653" s="28"/>
    </row>
    <row r="654" spans="1:2">
      <c r="A654" s="9"/>
      <c r="B654" s="28"/>
    </row>
    <row r="655" spans="1:2">
      <c r="A655" s="9"/>
      <c r="B655" s="28"/>
    </row>
    <row r="656" spans="1:2">
      <c r="A656" s="9"/>
      <c r="B656" s="28"/>
    </row>
    <row r="657" spans="1:2">
      <c r="A657" s="9"/>
      <c r="B657" s="28"/>
    </row>
    <row r="658" spans="1:2">
      <c r="A658" s="9"/>
      <c r="B658" s="28"/>
    </row>
    <row r="659" spans="1:2">
      <c r="A659" s="9"/>
      <c r="B659" s="28"/>
    </row>
    <row r="660" spans="1:2">
      <c r="A660" s="9"/>
      <c r="B660" s="28"/>
    </row>
    <row r="661" spans="1:2">
      <c r="A661" s="9"/>
      <c r="B661" s="28"/>
    </row>
    <row r="662" spans="1:2">
      <c r="A662" s="9"/>
      <c r="B662" s="28"/>
    </row>
    <row r="663" spans="1:2">
      <c r="A663" s="9"/>
      <c r="B663" s="28"/>
    </row>
    <row r="664" spans="1:2">
      <c r="A664" s="9"/>
      <c r="B664" s="28"/>
    </row>
    <row r="665" spans="1:2">
      <c r="A665" s="9"/>
      <c r="B665" s="28"/>
    </row>
    <row r="666" spans="1:2">
      <c r="A666" s="9"/>
      <c r="B666" s="28"/>
    </row>
    <row r="667" spans="1:2">
      <c r="A667" s="9"/>
      <c r="B667" s="28"/>
    </row>
    <row r="668" spans="1:2">
      <c r="A668" s="9"/>
      <c r="B668" s="28"/>
    </row>
    <row r="669" spans="1:2">
      <c r="A669" s="9"/>
      <c r="B669" s="28"/>
    </row>
    <row r="670" spans="1:2">
      <c r="A670" s="9"/>
      <c r="B670" s="28"/>
    </row>
    <row r="671" spans="1:2">
      <c r="A671" s="9"/>
      <c r="B671" s="28"/>
    </row>
    <row r="672" spans="1:2">
      <c r="A672" s="9"/>
      <c r="B672" s="28"/>
    </row>
    <row r="673" spans="1:2">
      <c r="A673" s="9"/>
      <c r="B673" s="28"/>
    </row>
    <row r="674" spans="1:2">
      <c r="A674" s="9"/>
      <c r="B674" s="28"/>
    </row>
    <row r="675" spans="1:2">
      <c r="A675" s="9"/>
      <c r="B675" s="28"/>
    </row>
    <row r="676" spans="1:2">
      <c r="A676" s="9"/>
      <c r="B676" s="28"/>
    </row>
    <row r="677" spans="1:2">
      <c r="A677" s="9"/>
      <c r="B677" s="28"/>
    </row>
    <row r="678" spans="1:2">
      <c r="A678" s="9"/>
      <c r="B678" s="28"/>
    </row>
    <row r="679" spans="1:2">
      <c r="A679" s="9"/>
      <c r="B679" s="28"/>
    </row>
    <row r="680" spans="1:2">
      <c r="A680" s="9"/>
      <c r="B680" s="28"/>
    </row>
    <row r="681" spans="1:2">
      <c r="A681" s="9"/>
      <c r="B681" s="28"/>
    </row>
    <row r="682" spans="1:2">
      <c r="A682" s="9"/>
      <c r="B682" s="28"/>
    </row>
    <row r="683" spans="1:2">
      <c r="A683" s="9"/>
      <c r="B683" s="28"/>
    </row>
    <row r="684" spans="1:2">
      <c r="A684" s="9"/>
      <c r="B684" s="28"/>
    </row>
    <row r="685" spans="1:2">
      <c r="A685" s="9"/>
      <c r="B685" s="28"/>
    </row>
    <row r="686" spans="1:2">
      <c r="A686" s="9"/>
      <c r="B686" s="28"/>
    </row>
    <row r="687" spans="1:2">
      <c r="A687" s="9"/>
      <c r="B687" s="28"/>
    </row>
    <row r="688" spans="1:2">
      <c r="A688" s="9"/>
      <c r="B688" s="28"/>
    </row>
    <row r="689" spans="1:2">
      <c r="A689" s="9"/>
      <c r="B689" s="28"/>
    </row>
    <row r="690" spans="1:2">
      <c r="A690" s="9"/>
      <c r="B690" s="28"/>
    </row>
    <row r="691" spans="1:2">
      <c r="A691" s="9"/>
      <c r="B691" s="28"/>
    </row>
    <row r="692" spans="1:2">
      <c r="A692" s="9"/>
      <c r="B692" s="28"/>
    </row>
    <row r="693" spans="1:2">
      <c r="A693" s="9"/>
      <c r="B693" s="28"/>
    </row>
    <row r="694" spans="1:2">
      <c r="A694" s="9"/>
      <c r="B694" s="28"/>
    </row>
    <row r="695" spans="1:2">
      <c r="A695" s="9"/>
      <c r="B695" s="28"/>
    </row>
    <row r="696" spans="1:2">
      <c r="A696" s="9"/>
      <c r="B696" s="28"/>
    </row>
    <row r="697" spans="1:2">
      <c r="A697" s="9"/>
      <c r="B697" s="28"/>
    </row>
    <row r="698" spans="1:2">
      <c r="A698" s="9"/>
      <c r="B698" s="28"/>
    </row>
    <row r="699" spans="1:2">
      <c r="A699" s="9"/>
      <c r="B699" s="1"/>
    </row>
    <row r="700" spans="1:2">
      <c r="A700" s="9"/>
      <c r="B700" s="60"/>
    </row>
    <row r="701" spans="1:2">
      <c r="A701" s="9"/>
      <c r="B701" s="60"/>
    </row>
    <row r="702" spans="1:2">
      <c r="A702" s="9"/>
      <c r="B702" s="60"/>
    </row>
    <row r="703" spans="1:2">
      <c r="A703" s="9"/>
      <c r="B703" s="60"/>
    </row>
    <row r="704" spans="1:2">
      <c r="A704" s="9"/>
      <c r="B704" s="60"/>
    </row>
    <row r="705" spans="1:2">
      <c r="A705" s="9"/>
      <c r="B705" s="60"/>
    </row>
    <row r="706" spans="1:2">
      <c r="A706" s="9"/>
      <c r="B706" s="60"/>
    </row>
    <row r="707" spans="1:2" ht="13.5">
      <c r="A707" s="9"/>
      <c r="B707" s="61"/>
    </row>
    <row r="708" spans="1:2" ht="13.5">
      <c r="A708" s="9"/>
      <c r="B708" s="61"/>
    </row>
    <row r="709" spans="1:2" ht="13.5">
      <c r="A709" s="9"/>
      <c r="B709" s="61"/>
    </row>
    <row r="710" spans="1:2" ht="13.5">
      <c r="A710" s="9"/>
      <c r="B710" s="61"/>
    </row>
    <row r="711" spans="1:2" ht="13.5">
      <c r="A711" s="9"/>
      <c r="B711" s="61"/>
    </row>
    <row r="712" spans="1:2" ht="13.5">
      <c r="A712" s="9"/>
      <c r="B712" s="61"/>
    </row>
    <row r="713" spans="1:2" ht="13.5">
      <c r="A713" s="9"/>
      <c r="B713" s="61"/>
    </row>
    <row r="714" spans="1:2" ht="13.5">
      <c r="A714" s="9"/>
      <c r="B714" s="61"/>
    </row>
    <row r="715" spans="1:2" ht="13.5">
      <c r="A715" s="9"/>
      <c r="B715" s="61"/>
    </row>
    <row r="716" spans="1:2" ht="13.5">
      <c r="A716" s="9"/>
      <c r="B716" s="61"/>
    </row>
    <row r="717" spans="1:2" ht="13.5">
      <c r="A717" s="9"/>
      <c r="B717" s="61"/>
    </row>
    <row r="718" spans="1:2" ht="13.5">
      <c r="A718" s="9"/>
      <c r="B718" s="61"/>
    </row>
    <row r="719" spans="1:2" ht="13.5">
      <c r="A719" s="9"/>
      <c r="B719" s="61"/>
    </row>
    <row r="720" spans="1:2" ht="13.5">
      <c r="A720" s="9"/>
      <c r="B720" s="61"/>
    </row>
    <row r="721" spans="1:2" ht="13.5">
      <c r="A721" s="9"/>
      <c r="B721" s="61"/>
    </row>
    <row r="722" spans="1:2" ht="13.5">
      <c r="A722" s="9"/>
      <c r="B722" s="61"/>
    </row>
    <row r="723" spans="1:2" ht="13.5">
      <c r="A723" s="9"/>
      <c r="B723" s="61"/>
    </row>
    <row r="724" spans="1:2" ht="13.5">
      <c r="A724" s="9"/>
      <c r="B724" s="61"/>
    </row>
    <row r="725" spans="1:2" ht="13.5">
      <c r="A725" s="9"/>
      <c r="B725" s="61"/>
    </row>
    <row r="726" spans="1:2">
      <c r="A726" s="9"/>
      <c r="B726" s="1"/>
    </row>
    <row r="727" spans="1:2">
      <c r="A727" s="9"/>
      <c r="B727" s="28"/>
    </row>
    <row r="728" spans="1:2">
      <c r="A728" s="9"/>
      <c r="B728" s="28"/>
    </row>
    <row r="729" spans="1:2">
      <c r="A729" s="9"/>
      <c r="B729" s="28"/>
    </row>
    <row r="730" spans="1:2">
      <c r="A730" s="9"/>
      <c r="B730" s="28"/>
    </row>
    <row r="731" spans="1:2">
      <c r="A731" s="9"/>
      <c r="B731" s="28"/>
    </row>
    <row r="732" spans="1:2">
      <c r="A732" s="9"/>
      <c r="B732" s="28"/>
    </row>
    <row r="733" spans="1:2">
      <c r="A733" s="9"/>
      <c r="B733" s="28"/>
    </row>
    <row r="734" spans="1:2">
      <c r="A734" s="9"/>
      <c r="B734" s="28"/>
    </row>
    <row r="735" spans="1:2">
      <c r="A735" s="9"/>
      <c r="B735" s="28"/>
    </row>
    <row r="736" spans="1:2">
      <c r="A736" s="9"/>
      <c r="B736" s="1"/>
    </row>
    <row r="737" spans="1:2">
      <c r="A737" s="9"/>
      <c r="B737" s="28"/>
    </row>
    <row r="738" spans="1:2">
      <c r="A738" s="9"/>
      <c r="B738" s="28"/>
    </row>
    <row r="739" spans="1:2">
      <c r="A739" s="9"/>
      <c r="B739" s="28"/>
    </row>
    <row r="740" spans="1:2">
      <c r="A740" s="9"/>
      <c r="B740" s="28"/>
    </row>
    <row r="741" spans="1:2">
      <c r="A741" s="9"/>
      <c r="B741" s="28"/>
    </row>
    <row r="742" spans="1:2">
      <c r="A742" s="9"/>
      <c r="B742" s="28"/>
    </row>
    <row r="743" spans="1:2">
      <c r="A743" s="9"/>
      <c r="B743" s="28"/>
    </row>
    <row r="744" spans="1:2">
      <c r="A744" s="9"/>
      <c r="B744" s="28"/>
    </row>
    <row r="745" spans="1:2">
      <c r="A745" s="9"/>
      <c r="B745" s="28"/>
    </row>
    <row r="746" spans="1:2">
      <c r="A746" s="9"/>
      <c r="B746" s="28"/>
    </row>
    <row r="747" spans="1:2">
      <c r="A747" s="9"/>
      <c r="B747" s="28"/>
    </row>
    <row r="748" spans="1:2">
      <c r="A748" s="9"/>
      <c r="B748" s="28"/>
    </row>
    <row r="749" spans="1:2">
      <c r="A749" s="9"/>
      <c r="B749" s="28"/>
    </row>
    <row r="750" spans="1:2">
      <c r="A750" s="9"/>
      <c r="B750" s="28"/>
    </row>
    <row r="751" spans="1:2">
      <c r="A751" s="9"/>
      <c r="B751" s="28"/>
    </row>
    <row r="752" spans="1:2">
      <c r="A752" s="9"/>
      <c r="B752" s="28"/>
    </row>
    <row r="753" spans="1:2">
      <c r="A753" s="9"/>
      <c r="B753" s="28"/>
    </row>
    <row r="754" spans="1:2">
      <c r="A754" s="9"/>
      <c r="B754" s="28"/>
    </row>
    <row r="755" spans="1:2">
      <c r="A755" s="9"/>
      <c r="B755" s="28"/>
    </row>
    <row r="756" spans="1:2">
      <c r="A756" s="9"/>
      <c r="B756" s="28"/>
    </row>
    <row r="757" spans="1:2">
      <c r="A757" s="9"/>
      <c r="B757" s="28"/>
    </row>
    <row r="758" spans="1:2">
      <c r="A758" s="9"/>
      <c r="B758" s="28"/>
    </row>
    <row r="759" spans="1:2">
      <c r="A759" s="9"/>
      <c r="B759" s="28"/>
    </row>
    <row r="760" spans="1:2">
      <c r="A760" s="9"/>
      <c r="B760" s="28"/>
    </row>
    <row r="761" spans="1:2">
      <c r="A761" s="9"/>
      <c r="B761" s="28"/>
    </row>
    <row r="762" spans="1:2">
      <c r="A762" s="9"/>
      <c r="B762" s="28"/>
    </row>
    <row r="763" spans="1:2">
      <c r="A763" s="9"/>
      <c r="B763" s="28"/>
    </row>
    <row r="764" spans="1:2">
      <c r="A764" s="9"/>
      <c r="B764" s="28"/>
    </row>
    <row r="765" spans="1:2">
      <c r="A765" s="9"/>
      <c r="B765" s="28"/>
    </row>
    <row r="766" spans="1:2">
      <c r="A766" s="9"/>
      <c r="B766" s="28"/>
    </row>
    <row r="767" spans="1:2">
      <c r="A767" s="9"/>
      <c r="B767" s="28"/>
    </row>
    <row r="768" spans="1:2">
      <c r="A768" s="9"/>
      <c r="B768" s="28"/>
    </row>
    <row r="769" spans="1:2">
      <c r="A769" s="9"/>
      <c r="B769" s="28"/>
    </row>
    <row r="770" spans="1:2">
      <c r="A770" s="9"/>
      <c r="B770" s="28"/>
    </row>
    <row r="771" spans="1:2">
      <c r="A771" s="9"/>
      <c r="B771" s="28"/>
    </row>
    <row r="772" spans="1:2">
      <c r="A772" s="9"/>
      <c r="B772" s="28"/>
    </row>
    <row r="773" spans="1:2">
      <c r="A773" s="9"/>
      <c r="B773" s="28"/>
    </row>
    <row r="774" spans="1:2">
      <c r="A774" s="9"/>
      <c r="B774" s="1"/>
    </row>
    <row r="775" spans="1:2">
      <c r="A775" s="9"/>
      <c r="B775" s="28"/>
    </row>
    <row r="776" spans="1:2">
      <c r="A776" s="9"/>
      <c r="B776" s="28"/>
    </row>
    <row r="777" spans="1:2">
      <c r="A777" s="9"/>
      <c r="B777" s="28"/>
    </row>
    <row r="778" spans="1:2">
      <c r="A778" s="9"/>
      <c r="B778" s="28"/>
    </row>
    <row r="779" spans="1:2">
      <c r="A779" s="9"/>
      <c r="B779" s="28"/>
    </row>
    <row r="780" spans="1:2">
      <c r="A780" s="9"/>
      <c r="B780" s="28"/>
    </row>
    <row r="781" spans="1:2">
      <c r="A781" s="9"/>
      <c r="B781" s="28"/>
    </row>
    <row r="782" spans="1:2">
      <c r="A782" s="9"/>
      <c r="B782" s="28"/>
    </row>
    <row r="783" spans="1:2">
      <c r="A783" s="9"/>
      <c r="B783" s="28"/>
    </row>
    <row r="784" spans="1:2">
      <c r="A784" s="9"/>
      <c r="B784" s="28"/>
    </row>
    <row r="785" spans="1:2">
      <c r="A785" s="9"/>
      <c r="B785" s="28"/>
    </row>
    <row r="786" spans="1:2">
      <c r="A786" s="9"/>
      <c r="B786" s="28"/>
    </row>
    <row r="787" spans="1:2">
      <c r="A787" s="9"/>
      <c r="B787" s="28"/>
    </row>
    <row r="788" spans="1:2">
      <c r="A788" s="9"/>
      <c r="B788" s="28"/>
    </row>
    <row r="789" spans="1:2">
      <c r="A789" s="9"/>
      <c r="B789" s="28"/>
    </row>
    <row r="790" spans="1:2">
      <c r="A790" s="9"/>
      <c r="B790" s="28"/>
    </row>
    <row r="791" spans="1:2">
      <c r="A791" s="9"/>
      <c r="B791" s="28"/>
    </row>
    <row r="792" spans="1:2">
      <c r="A792" s="9"/>
      <c r="B792" s="28"/>
    </row>
    <row r="793" spans="1:2">
      <c r="A793" s="9"/>
      <c r="B793" s="28"/>
    </row>
    <row r="794" spans="1:2">
      <c r="A794" s="9"/>
      <c r="B794" s="28"/>
    </row>
    <row r="795" spans="1:2">
      <c r="A795" s="9"/>
      <c r="B795" s="28"/>
    </row>
    <row r="796" spans="1:2">
      <c r="A796" s="9"/>
      <c r="B796" s="28"/>
    </row>
    <row r="797" spans="1:2">
      <c r="A797" s="9"/>
      <c r="B797" s="28"/>
    </row>
    <row r="798" spans="1:2">
      <c r="A798" s="9"/>
      <c r="B798" s="28"/>
    </row>
    <row r="799" spans="1:2">
      <c r="A799" s="9"/>
      <c r="B799" s="28"/>
    </row>
    <row r="800" spans="1:2">
      <c r="A800" s="9"/>
      <c r="B800" s="28"/>
    </row>
    <row r="801" spans="1:2">
      <c r="A801" s="9"/>
      <c r="B801" s="28"/>
    </row>
    <row r="802" spans="1:2">
      <c r="A802" s="9"/>
      <c r="B802" s="28"/>
    </row>
    <row r="803" spans="1:2">
      <c r="A803" s="9"/>
      <c r="B803" s="28"/>
    </row>
    <row r="804" spans="1:2">
      <c r="A804" s="9"/>
      <c r="B804" s="1"/>
    </row>
    <row r="805" spans="1:2">
      <c r="A805" s="9"/>
      <c r="B805" s="28"/>
    </row>
    <row r="806" spans="1:2">
      <c r="A806" s="9"/>
      <c r="B806" s="28"/>
    </row>
    <row r="807" spans="1:2">
      <c r="A807" s="9"/>
      <c r="B807" s="28"/>
    </row>
    <row r="808" spans="1:2">
      <c r="A808" s="9"/>
      <c r="B808" s="28"/>
    </row>
    <row r="809" spans="1:2">
      <c r="A809" s="9"/>
      <c r="B809" s="28"/>
    </row>
    <row r="810" spans="1:2">
      <c r="A810" s="9"/>
      <c r="B810" s="28"/>
    </row>
    <row r="811" spans="1:2">
      <c r="A811" s="9"/>
      <c r="B811" s="28"/>
    </row>
    <row r="812" spans="1:2">
      <c r="A812" s="9"/>
      <c r="B812" s="28"/>
    </row>
    <row r="813" spans="1:2">
      <c r="A813" s="9"/>
      <c r="B813" s="28"/>
    </row>
    <row r="814" spans="1:2">
      <c r="A814" s="9"/>
      <c r="B814" s="28"/>
    </row>
    <row r="815" spans="1:2">
      <c r="A815" s="9"/>
      <c r="B815" s="28"/>
    </row>
    <row r="816" spans="1:2">
      <c r="A816" s="9"/>
      <c r="B816" s="28"/>
    </row>
    <row r="817" spans="1:2">
      <c r="A817" s="9"/>
      <c r="B817" s="28"/>
    </row>
    <row r="818" spans="1:2">
      <c r="A818" s="9"/>
      <c r="B818" s="28"/>
    </row>
    <row r="819" spans="1:2">
      <c r="A819" s="9"/>
      <c r="B819" s="28"/>
    </row>
    <row r="820" spans="1:2">
      <c r="A820" s="9"/>
      <c r="B820" s="28"/>
    </row>
    <row r="821" spans="1:2">
      <c r="A821" s="9"/>
      <c r="B821" s="28"/>
    </row>
    <row r="822" spans="1:2">
      <c r="A822" s="9"/>
      <c r="B822" s="28"/>
    </row>
    <row r="823" spans="1:2">
      <c r="A823" s="9"/>
      <c r="B823" s="28"/>
    </row>
    <row r="824" spans="1:2">
      <c r="A824" s="9"/>
      <c r="B824" s="28"/>
    </row>
    <row r="825" spans="1:2">
      <c r="A825" s="9"/>
      <c r="B825" s="28"/>
    </row>
    <row r="826" spans="1:2">
      <c r="A826" s="9"/>
      <c r="B826" s="28"/>
    </row>
    <row r="827" spans="1:2">
      <c r="A827" s="9"/>
      <c r="B827" s="28"/>
    </row>
    <row r="828" spans="1:2">
      <c r="A828" s="9"/>
      <c r="B828" s="28"/>
    </row>
    <row r="829" spans="1:2">
      <c r="A829" s="9"/>
      <c r="B829" s="28"/>
    </row>
    <row r="830" spans="1:2">
      <c r="A830" s="9"/>
      <c r="B830" s="28"/>
    </row>
    <row r="831" spans="1:2">
      <c r="A831" s="9"/>
      <c r="B831" s="28"/>
    </row>
    <row r="832" spans="1:2">
      <c r="A832" s="9"/>
      <c r="B832" s="28"/>
    </row>
    <row r="833" spans="1:2">
      <c r="A833" s="9"/>
      <c r="B833" s="28"/>
    </row>
    <row r="834" spans="1:2">
      <c r="A834" s="9"/>
      <c r="B834" s="28"/>
    </row>
    <row r="835" spans="1:2">
      <c r="A835" s="9"/>
      <c r="B835" s="28"/>
    </row>
    <row r="836" spans="1:2">
      <c r="A836" s="9"/>
      <c r="B836" s="28"/>
    </row>
    <row r="837" spans="1:2">
      <c r="A837" s="9"/>
      <c r="B837" s="28"/>
    </row>
    <row r="838" spans="1:2">
      <c r="A838" s="9"/>
      <c r="B838" s="28"/>
    </row>
    <row r="839" spans="1:2">
      <c r="A839" s="9"/>
      <c r="B839" s="28"/>
    </row>
    <row r="840" spans="1:2">
      <c r="A840" s="9"/>
      <c r="B840" s="28"/>
    </row>
    <row r="841" spans="1:2">
      <c r="A841" s="9"/>
      <c r="B841" s="28"/>
    </row>
    <row r="842" spans="1:2">
      <c r="A842" s="9"/>
      <c r="B842" s="28"/>
    </row>
    <row r="843" spans="1:2">
      <c r="A843" s="9"/>
      <c r="B843" s="28"/>
    </row>
    <row r="844" spans="1:2">
      <c r="A844" s="9"/>
      <c r="B844" s="28"/>
    </row>
    <row r="845" spans="1:2">
      <c r="A845" s="9"/>
      <c r="B845" s="28"/>
    </row>
    <row r="846" spans="1:2">
      <c r="A846" s="9"/>
      <c r="B846" s="28"/>
    </row>
    <row r="847" spans="1:2">
      <c r="A847" s="9"/>
      <c r="B847" s="28"/>
    </row>
    <row r="848" spans="1:2">
      <c r="A848" s="9"/>
      <c r="B848" s="28"/>
    </row>
    <row r="849" spans="1:2">
      <c r="A849" s="9"/>
      <c r="B849" s="28"/>
    </row>
    <row r="850" spans="1:2">
      <c r="A850" s="9"/>
      <c r="B850" s="28"/>
    </row>
    <row r="851" spans="1:2">
      <c r="A851" s="9"/>
      <c r="B851" s="28"/>
    </row>
    <row r="852" spans="1:2">
      <c r="A852" s="9"/>
      <c r="B852" s="28"/>
    </row>
    <row r="853" spans="1:2">
      <c r="A853" s="9"/>
      <c r="B853" s="28"/>
    </row>
    <row r="854" spans="1:2">
      <c r="A854" s="9"/>
      <c r="B854" s="28"/>
    </row>
    <row r="855" spans="1:2">
      <c r="A855" s="9"/>
      <c r="B855" s="28"/>
    </row>
    <row r="856" spans="1:2">
      <c r="A856" s="9"/>
      <c r="B856" s="28"/>
    </row>
    <row r="857" spans="1:2">
      <c r="A857" s="9"/>
      <c r="B857" s="28"/>
    </row>
    <row r="858" spans="1:2">
      <c r="A858" s="9"/>
      <c r="B858" s="28"/>
    </row>
    <row r="859" spans="1:2">
      <c r="A859" s="9"/>
      <c r="B859" s="28"/>
    </row>
    <row r="860" spans="1:2">
      <c r="A860" s="9"/>
      <c r="B860" s="28"/>
    </row>
    <row r="861" spans="1:2">
      <c r="A861" s="9"/>
      <c r="B861" s="28"/>
    </row>
    <row r="862" spans="1:2">
      <c r="A862" s="9"/>
      <c r="B862" s="28"/>
    </row>
    <row r="863" spans="1:2">
      <c r="A863" s="9"/>
      <c r="B863" s="28"/>
    </row>
    <row r="864" spans="1:2">
      <c r="A864" s="9"/>
      <c r="B864" s="28"/>
    </row>
    <row r="865" spans="1:2">
      <c r="A865" s="9"/>
      <c r="B865" s="28"/>
    </row>
    <row r="866" spans="1:2">
      <c r="A866" s="9"/>
      <c r="B866" s="28"/>
    </row>
    <row r="867" spans="1:2">
      <c r="A867" s="9"/>
      <c r="B867" s="28"/>
    </row>
    <row r="868" spans="1:2">
      <c r="A868" s="9"/>
      <c r="B868" s="28"/>
    </row>
    <row r="869" spans="1:2">
      <c r="A869" s="9"/>
      <c r="B869" s="28"/>
    </row>
    <row r="870" spans="1:2">
      <c r="A870" s="9"/>
      <c r="B870" s="28"/>
    </row>
    <row r="871" spans="1:2">
      <c r="A871" s="9"/>
      <c r="B871" s="28"/>
    </row>
    <row r="872" spans="1:2">
      <c r="A872" s="9"/>
      <c r="B872" s="28"/>
    </row>
    <row r="873" spans="1:2">
      <c r="A873" s="9"/>
      <c r="B873" s="28"/>
    </row>
    <row r="874" spans="1:2">
      <c r="A874" s="9"/>
      <c r="B874" s="28"/>
    </row>
    <row r="875" spans="1:2">
      <c r="A875" s="9"/>
      <c r="B875" s="28"/>
    </row>
    <row r="876" spans="1:2">
      <c r="A876" s="9"/>
      <c r="B876" s="28"/>
    </row>
    <row r="877" spans="1:2">
      <c r="A877" s="9"/>
      <c r="B877" s="28"/>
    </row>
    <row r="878" spans="1:2">
      <c r="A878" s="9"/>
      <c r="B878" s="28"/>
    </row>
    <row r="879" spans="1:2">
      <c r="A879" s="9"/>
      <c r="B879" s="28"/>
    </row>
    <row r="880" spans="1:2">
      <c r="A880" s="9"/>
      <c r="B880" s="28"/>
    </row>
    <row r="881" spans="1:2">
      <c r="A881" s="9"/>
      <c r="B881" s="28"/>
    </row>
    <row r="882" spans="1:2">
      <c r="A882" s="9"/>
      <c r="B882" s="28"/>
    </row>
    <row r="883" spans="1:2">
      <c r="A883" s="9"/>
      <c r="B883" s="28"/>
    </row>
    <row r="884" spans="1:2">
      <c r="A884" s="9"/>
      <c r="B884" s="28"/>
    </row>
    <row r="885" spans="1:2">
      <c r="A885" s="9"/>
      <c r="B885" s="28"/>
    </row>
    <row r="886" spans="1:2">
      <c r="A886" s="9"/>
      <c r="B886" s="28"/>
    </row>
    <row r="887" spans="1:2">
      <c r="A887" s="9"/>
      <c r="B887" s="28"/>
    </row>
    <row r="888" spans="1:2">
      <c r="A888" s="9"/>
      <c r="B888" s="1"/>
    </row>
    <row r="889" spans="1:2">
      <c r="A889" s="9"/>
      <c r="B889" s="28"/>
    </row>
    <row r="890" spans="1:2">
      <c r="A890" s="9"/>
      <c r="B890" s="28"/>
    </row>
    <row r="891" spans="1:2">
      <c r="A891" s="9"/>
      <c r="B891" s="28"/>
    </row>
    <row r="892" spans="1:2">
      <c r="A892" s="9"/>
      <c r="B892" s="62"/>
    </row>
    <row r="893" spans="1:2">
      <c r="A893" s="9"/>
      <c r="B893" s="62"/>
    </row>
    <row r="894" spans="1:2">
      <c r="A894" s="9"/>
      <c r="B894" s="28"/>
    </row>
    <row r="895" spans="1:2">
      <c r="A895" s="9"/>
      <c r="B895" s="28"/>
    </row>
    <row r="896" spans="1:2">
      <c r="A896" s="9"/>
      <c r="B896" s="28"/>
    </row>
    <row r="897" spans="1:2">
      <c r="A897" s="9"/>
      <c r="B897" s="28"/>
    </row>
    <row r="898" spans="1:2">
      <c r="A898" s="9"/>
      <c r="B898" s="28"/>
    </row>
    <row r="899" spans="1:2">
      <c r="A899" s="9"/>
      <c r="B899" s="28"/>
    </row>
    <row r="900" spans="1:2">
      <c r="A900" s="9"/>
      <c r="B900" s="28"/>
    </row>
    <row r="901" spans="1:2">
      <c r="A901" s="9"/>
      <c r="B901" s="28"/>
    </row>
    <row r="902" spans="1:2">
      <c r="A902" s="9"/>
      <c r="B902" s="28"/>
    </row>
    <row r="903" spans="1:2">
      <c r="A903" s="9"/>
      <c r="B903" s="28"/>
    </row>
    <row r="904" spans="1:2">
      <c r="A904" s="9"/>
      <c r="B904" s="28"/>
    </row>
    <row r="905" spans="1:2">
      <c r="A905" s="9"/>
      <c r="B905" s="28"/>
    </row>
    <row r="906" spans="1:2">
      <c r="A906" s="9"/>
      <c r="B906" s="28"/>
    </row>
    <row r="907" spans="1:2">
      <c r="A907" s="9"/>
      <c r="B907" s="28"/>
    </row>
    <row r="908" spans="1:2">
      <c r="A908" s="9"/>
      <c r="B908" s="28"/>
    </row>
    <row r="909" spans="1:2">
      <c r="A909" s="9"/>
      <c r="B909" s="28"/>
    </row>
    <row r="910" spans="1:2">
      <c r="A910" s="9"/>
      <c r="B910" s="28"/>
    </row>
    <row r="911" spans="1:2">
      <c r="A911" s="9"/>
      <c r="B911" s="28"/>
    </row>
    <row r="912" spans="1:2">
      <c r="A912" s="9"/>
      <c r="B912" s="28"/>
    </row>
    <row r="913" spans="1:2">
      <c r="A913" s="9"/>
      <c r="B913" s="28"/>
    </row>
    <row r="914" spans="1:2">
      <c r="A914" s="9"/>
      <c r="B914" s="1"/>
    </row>
    <row r="915" spans="1:2">
      <c r="A915" s="9"/>
      <c r="B915" s="28"/>
    </row>
    <row r="916" spans="1:2">
      <c r="A916" s="9"/>
      <c r="B916" s="28"/>
    </row>
    <row r="917" spans="1:2">
      <c r="A917" s="9"/>
      <c r="B917" s="28"/>
    </row>
    <row r="918" spans="1:2">
      <c r="A918" s="9"/>
      <c r="B918" s="28"/>
    </row>
    <row r="919" spans="1:2">
      <c r="A919" s="9"/>
      <c r="B919" s="28"/>
    </row>
    <row r="920" spans="1:2">
      <c r="A920" s="9"/>
      <c r="B920" s="28"/>
    </row>
    <row r="921" spans="1:2">
      <c r="A921" s="9"/>
      <c r="B921" s="28"/>
    </row>
    <row r="922" spans="1:2">
      <c r="A922" s="9"/>
      <c r="B922" s="28"/>
    </row>
    <row r="923" spans="1:2">
      <c r="A923" s="9"/>
      <c r="B923" s="28"/>
    </row>
    <row r="924" spans="1:2">
      <c r="A924" s="9"/>
      <c r="B924" s="28"/>
    </row>
    <row r="925" spans="1:2">
      <c r="A925" s="9"/>
      <c r="B925" s="1"/>
    </row>
    <row r="926" spans="1:2">
      <c r="A926" s="9"/>
      <c r="B926" s="28"/>
    </row>
    <row r="927" spans="1:2">
      <c r="A927" s="9"/>
      <c r="B927" s="28"/>
    </row>
    <row r="928" spans="1:2">
      <c r="A928" s="9"/>
      <c r="B928" s="28"/>
    </row>
    <row r="929" spans="1:2">
      <c r="A929" s="9"/>
      <c r="B929" s="28"/>
    </row>
    <row r="930" spans="1:2">
      <c r="A930" s="9"/>
      <c r="B930" s="28"/>
    </row>
    <row r="931" spans="1:2">
      <c r="A931" s="9"/>
      <c r="B931" s="28"/>
    </row>
    <row r="932" spans="1:2">
      <c r="A932" s="9"/>
      <c r="B932" s="28"/>
    </row>
    <row r="933" spans="1:2">
      <c r="A933" s="9"/>
      <c r="B933" s="28"/>
    </row>
    <row r="934" spans="1:2">
      <c r="A934" s="9"/>
      <c r="B934" s="28"/>
    </row>
    <row r="935" spans="1:2">
      <c r="A935" s="9"/>
      <c r="B935" s="28"/>
    </row>
    <row r="936" spans="1:2">
      <c r="A936" s="9"/>
      <c r="B936" s="28"/>
    </row>
    <row r="937" spans="1:2">
      <c r="A937" s="9"/>
      <c r="B937" s="28"/>
    </row>
    <row r="938" spans="1:2">
      <c r="A938" s="9"/>
      <c r="B938" s="28"/>
    </row>
    <row r="939" spans="1:2">
      <c r="A939" s="9"/>
      <c r="B939" s="28"/>
    </row>
    <row r="940" spans="1:2">
      <c r="A940" s="9"/>
      <c r="B940" s="28"/>
    </row>
    <row r="941" spans="1:2">
      <c r="A941" s="9"/>
      <c r="B941" s="28"/>
    </row>
    <row r="942" spans="1:2">
      <c r="A942" s="9"/>
      <c r="B942" s="28"/>
    </row>
    <row r="943" spans="1:2">
      <c r="A943" s="9"/>
      <c r="B943" s="28"/>
    </row>
    <row r="944" spans="1:2">
      <c r="A944" s="9"/>
      <c r="B944" s="28"/>
    </row>
    <row r="945" spans="1:2">
      <c r="A945" s="9"/>
      <c r="B945" s="28"/>
    </row>
    <row r="946" spans="1:2">
      <c r="A946" s="9"/>
      <c r="B946" s="28"/>
    </row>
    <row r="947" spans="1:2">
      <c r="A947" s="9"/>
      <c r="B947" s="28"/>
    </row>
    <row r="948" spans="1:2">
      <c r="A948" s="9"/>
      <c r="B948" s="28"/>
    </row>
    <row r="949" spans="1:2">
      <c r="A949" s="9"/>
      <c r="B949" s="28"/>
    </row>
    <row r="950" spans="1:2">
      <c r="A950" s="9"/>
      <c r="B950" s="28"/>
    </row>
    <row r="951" spans="1:2">
      <c r="A951" s="9"/>
      <c r="B951" s="28"/>
    </row>
    <row r="952" spans="1:2">
      <c r="A952" s="9"/>
      <c r="B952" s="28"/>
    </row>
    <row r="953" spans="1:2">
      <c r="A953" s="9"/>
      <c r="B953" s="28"/>
    </row>
    <row r="954" spans="1:2">
      <c r="A954" s="9"/>
      <c r="B954" s="1"/>
    </row>
    <row r="955" spans="1:2">
      <c r="A955" s="9"/>
      <c r="B955" s="28"/>
    </row>
    <row r="956" spans="1:2">
      <c r="A956" s="9"/>
      <c r="B956" s="28"/>
    </row>
    <row r="957" spans="1:2">
      <c r="A957" s="9"/>
      <c r="B957" s="28"/>
    </row>
    <row r="958" spans="1:2">
      <c r="A958" s="9"/>
      <c r="B958" s="28"/>
    </row>
    <row r="959" spans="1:2">
      <c r="A959" s="9"/>
      <c r="B959" s="28"/>
    </row>
    <row r="960" spans="1:2">
      <c r="A960" s="9"/>
      <c r="B960" s="28"/>
    </row>
    <row r="961" spans="1:2">
      <c r="A961" s="9"/>
      <c r="B961" s="28"/>
    </row>
    <row r="962" spans="1:2">
      <c r="A962" s="9"/>
      <c r="B962" s="28"/>
    </row>
    <row r="963" spans="1:2">
      <c r="A963" s="9"/>
      <c r="B963" s="28"/>
    </row>
    <row r="964" spans="1:2">
      <c r="A964" s="9"/>
      <c r="B964" s="28"/>
    </row>
    <row r="965" spans="1:2">
      <c r="A965" s="9"/>
      <c r="B965" s="28"/>
    </row>
    <row r="966" spans="1:2">
      <c r="A966" s="9"/>
      <c r="B966" s="28"/>
    </row>
    <row r="967" spans="1:2">
      <c r="A967" s="9"/>
      <c r="B967" s="28"/>
    </row>
    <row r="968" spans="1:2">
      <c r="A968" s="9"/>
      <c r="B968" s="28"/>
    </row>
    <row r="969" spans="1:2">
      <c r="A969" s="9"/>
      <c r="B969" s="28"/>
    </row>
    <row r="970" spans="1:2">
      <c r="A970" s="9"/>
      <c r="B970" s="28"/>
    </row>
    <row r="971" spans="1:2">
      <c r="A971" s="9"/>
      <c r="B971" s="28"/>
    </row>
    <row r="972" spans="1:2">
      <c r="A972" s="9"/>
      <c r="B972" s="28"/>
    </row>
    <row r="973" spans="1:2">
      <c r="A973" s="9"/>
      <c r="B973" s="28"/>
    </row>
    <row r="974" spans="1:2">
      <c r="A974" s="9"/>
      <c r="B974" s="28"/>
    </row>
    <row r="975" spans="1:2">
      <c r="A975" s="9"/>
      <c r="B975" s="28"/>
    </row>
    <row r="976" spans="1:2">
      <c r="A976" s="9"/>
      <c r="B976" s="28"/>
    </row>
    <row r="977" spans="1:2">
      <c r="A977" s="9"/>
      <c r="B977" s="28"/>
    </row>
    <row r="978" spans="1:2">
      <c r="A978" s="9"/>
      <c r="B978" s="28"/>
    </row>
    <row r="979" spans="1:2">
      <c r="A979" s="9"/>
      <c r="B979" s="28"/>
    </row>
    <row r="980" spans="1:2">
      <c r="A980" s="9"/>
      <c r="B980" s="28"/>
    </row>
    <row r="981" spans="1:2">
      <c r="A981" s="9"/>
      <c r="B981" s="28"/>
    </row>
    <row r="982" spans="1:2">
      <c r="A982" s="9"/>
      <c r="B982" s="1"/>
    </row>
    <row r="983" spans="1:2">
      <c r="A983" s="9"/>
      <c r="B983" s="28"/>
    </row>
    <row r="984" spans="1:2">
      <c r="A984" s="9"/>
      <c r="B984" s="28"/>
    </row>
    <row r="985" spans="1:2">
      <c r="A985" s="9"/>
      <c r="B985" s="28"/>
    </row>
    <row r="986" spans="1:2">
      <c r="A986" s="9"/>
      <c r="B986" s="28"/>
    </row>
    <row r="987" spans="1:2">
      <c r="A987" s="9"/>
      <c r="B987" s="28"/>
    </row>
    <row r="988" spans="1:2">
      <c r="A988" s="9"/>
      <c r="B988" s="28"/>
    </row>
    <row r="989" spans="1:2">
      <c r="A989" s="9"/>
      <c r="B989" s="28"/>
    </row>
    <row r="990" spans="1:2">
      <c r="A990" s="9"/>
      <c r="B990" s="28"/>
    </row>
    <row r="991" spans="1:2">
      <c r="A991" s="9"/>
      <c r="B991" s="28"/>
    </row>
    <row r="992" spans="1:2">
      <c r="A992" s="9"/>
      <c r="B992" s="28"/>
    </row>
    <row r="993" spans="1:2">
      <c r="A993" s="9"/>
      <c r="B993" s="28"/>
    </row>
    <row r="994" spans="1:2">
      <c r="A994" s="9"/>
      <c r="B994" s="28"/>
    </row>
    <row r="995" spans="1:2">
      <c r="A995" s="9"/>
      <c r="B995" s="28"/>
    </row>
    <row r="996" spans="1:2">
      <c r="A996" s="9"/>
      <c r="B996" s="28"/>
    </row>
    <row r="997" spans="1:2">
      <c r="A997" s="9"/>
      <c r="B997" s="28"/>
    </row>
    <row r="998" spans="1:2">
      <c r="A998" s="9"/>
      <c r="B998" s="28"/>
    </row>
    <row r="999" spans="1:2">
      <c r="A999" s="9"/>
      <c r="B999" s="28"/>
    </row>
    <row r="1000" spans="1:2">
      <c r="A1000" s="9"/>
      <c r="B1000" s="28"/>
    </row>
    <row r="1001" spans="1:2">
      <c r="A1001" s="9"/>
      <c r="B1001" s="28"/>
    </row>
    <row r="1002" spans="1:2">
      <c r="A1002" s="9"/>
      <c r="B1002" s="28"/>
    </row>
    <row r="1003" spans="1:2">
      <c r="A1003" s="9"/>
      <c r="B1003" s="28"/>
    </row>
    <row r="1004" spans="1:2">
      <c r="A1004" s="9"/>
      <c r="B1004" s="28"/>
    </row>
    <row r="1005" spans="1:2">
      <c r="A1005" s="9"/>
      <c r="B1005" s="28"/>
    </row>
    <row r="1006" spans="1:2">
      <c r="A1006" s="9"/>
      <c r="B1006" s="28"/>
    </row>
    <row r="1007" spans="1:2">
      <c r="A1007" s="9"/>
      <c r="B1007" s="28"/>
    </row>
    <row r="1008" spans="1:2">
      <c r="A1008" s="9"/>
      <c r="B1008" s="28"/>
    </row>
    <row r="1009" spans="1:2">
      <c r="A1009" s="9"/>
      <c r="B1009" s="28"/>
    </row>
    <row r="1010" spans="1:2">
      <c r="A1010" s="9"/>
      <c r="B1010" s="28"/>
    </row>
    <row r="1011" spans="1:2">
      <c r="A1011" s="9"/>
      <c r="B1011" s="28"/>
    </row>
    <row r="1012" spans="1:2">
      <c r="A1012" s="9"/>
      <c r="B1012" s="28"/>
    </row>
    <row r="1013" spans="1:2">
      <c r="A1013" s="9"/>
      <c r="B1013" s="28"/>
    </row>
    <row r="1014" spans="1:2">
      <c r="A1014" s="9"/>
      <c r="B1014" s="28"/>
    </row>
    <row r="1015" spans="1:2">
      <c r="A1015" s="9"/>
      <c r="B1015" s="28"/>
    </row>
    <row r="1016" spans="1:2">
      <c r="A1016" s="9"/>
      <c r="B1016" s="28"/>
    </row>
    <row r="1017" spans="1:2">
      <c r="A1017" s="9"/>
      <c r="B1017" s="28"/>
    </row>
    <row r="1018" spans="1:2">
      <c r="A1018" s="9"/>
      <c r="B1018" s="28"/>
    </row>
    <row r="1019" spans="1:2">
      <c r="A1019" s="9"/>
      <c r="B1019" s="28"/>
    </row>
    <row r="1020" spans="1:2">
      <c r="A1020" s="9"/>
      <c r="B1020" s="1"/>
    </row>
    <row r="1021" spans="1:2">
      <c r="A1021" s="9"/>
      <c r="B1021" s="28"/>
    </row>
    <row r="1022" spans="1:2">
      <c r="A1022" s="9"/>
      <c r="B1022" s="28"/>
    </row>
    <row r="1023" spans="1:2">
      <c r="A1023" s="9"/>
      <c r="B1023" s="28"/>
    </row>
    <row r="1024" spans="1:2">
      <c r="A1024" s="9"/>
      <c r="B1024" s="28"/>
    </row>
    <row r="1025" spans="1:2">
      <c r="A1025" s="9"/>
      <c r="B1025" s="28"/>
    </row>
    <row r="1026" spans="1:2">
      <c r="A1026" s="9"/>
      <c r="B1026" s="28"/>
    </row>
    <row r="1027" spans="1:2">
      <c r="A1027" s="9"/>
      <c r="B1027" s="28"/>
    </row>
    <row r="1028" spans="1:2">
      <c r="A1028" s="9"/>
      <c r="B1028" s="28"/>
    </row>
    <row r="1029" spans="1:2">
      <c r="A1029" s="9"/>
      <c r="B1029" s="28"/>
    </row>
    <row r="1030" spans="1:2">
      <c r="A1030" s="9"/>
      <c r="B1030" s="28"/>
    </row>
    <row r="1031" spans="1:2">
      <c r="A1031" s="9"/>
      <c r="B1031" s="1"/>
    </row>
    <row r="1032" spans="1:2">
      <c r="A1032" s="9"/>
      <c r="B1032" s="28"/>
    </row>
    <row r="1033" spans="1:2">
      <c r="A1033" s="9"/>
      <c r="B1033" s="28"/>
    </row>
    <row r="1034" spans="1:2">
      <c r="A1034" s="9"/>
      <c r="B1034" s="28"/>
    </row>
    <row r="1035" spans="1:2">
      <c r="A1035" s="9"/>
      <c r="B1035" s="28"/>
    </row>
    <row r="1036" spans="1:2">
      <c r="A1036" s="9"/>
      <c r="B1036" s="28"/>
    </row>
    <row r="1037" spans="1:2">
      <c r="A1037" s="9"/>
      <c r="B1037" s="28"/>
    </row>
    <row r="1038" spans="1:2">
      <c r="A1038" s="9"/>
      <c r="B1038" s="28"/>
    </row>
    <row r="1039" spans="1:2">
      <c r="A1039" s="9"/>
      <c r="B1039" s="28"/>
    </row>
    <row r="1040" spans="1:2">
      <c r="A1040" s="9"/>
      <c r="B1040" s="28"/>
    </row>
    <row r="1041" spans="1:2">
      <c r="A1041" s="9"/>
      <c r="B1041" s="28"/>
    </row>
    <row r="1042" spans="1:2">
      <c r="A1042" s="9"/>
      <c r="B1042" s="28"/>
    </row>
    <row r="1043" spans="1:2">
      <c r="A1043" s="9"/>
      <c r="B1043" s="28"/>
    </row>
    <row r="1044" spans="1:2">
      <c r="A1044" s="9"/>
      <c r="B1044" s="28"/>
    </row>
    <row r="1045" spans="1:2">
      <c r="A1045" s="9"/>
      <c r="B1045" s="28"/>
    </row>
    <row r="1046" spans="1:2">
      <c r="A1046" s="9"/>
      <c r="B1046" s="28"/>
    </row>
    <row r="1047" spans="1:2">
      <c r="A1047" s="9"/>
      <c r="B1047" s="28"/>
    </row>
    <row r="1048" spans="1:2">
      <c r="A1048" s="9"/>
      <c r="B1048" s="28"/>
    </row>
    <row r="1049" spans="1:2">
      <c r="A1049" s="9"/>
      <c r="B1049" s="28"/>
    </row>
    <row r="1050" spans="1:2">
      <c r="A1050" s="9"/>
      <c r="B1050" s="28"/>
    </row>
    <row r="1051" spans="1:2">
      <c r="A1051" s="9"/>
      <c r="B1051" s="28"/>
    </row>
    <row r="1052" spans="1:2">
      <c r="A1052" s="9"/>
      <c r="B1052" s="28"/>
    </row>
    <row r="1053" spans="1:2">
      <c r="A1053" s="9"/>
      <c r="B1053" s="28"/>
    </row>
    <row r="1054" spans="1:2">
      <c r="A1054" s="9"/>
      <c r="B1054" s="28"/>
    </row>
    <row r="1055" spans="1:2">
      <c r="A1055" s="9"/>
      <c r="B1055" s="28"/>
    </row>
    <row r="1056" spans="1:2">
      <c r="A1056" s="9"/>
      <c r="B1056" s="28"/>
    </row>
    <row r="1057" spans="1:2">
      <c r="A1057" s="9"/>
      <c r="B1057" s="28"/>
    </row>
    <row r="1058" spans="1:2">
      <c r="A1058" s="9"/>
      <c r="B1058" s="28"/>
    </row>
    <row r="1059" spans="1:2">
      <c r="A1059" s="9"/>
      <c r="B1059" s="28"/>
    </row>
    <row r="1060" spans="1:2">
      <c r="A1060" s="9"/>
      <c r="B1060" s="28"/>
    </row>
    <row r="1061" spans="1:2">
      <c r="A1061" s="9"/>
      <c r="B1061" s="28"/>
    </row>
    <row r="1062" spans="1:2">
      <c r="A1062" s="9"/>
      <c r="B1062" s="28"/>
    </row>
    <row r="1063" spans="1:2">
      <c r="A1063" s="9"/>
      <c r="B1063" s="28"/>
    </row>
    <row r="1064" spans="1:2">
      <c r="A1064" s="9"/>
      <c r="B1064" s="28"/>
    </row>
    <row r="1065" spans="1:2">
      <c r="A1065" s="9"/>
      <c r="B1065" s="28"/>
    </row>
    <row r="1066" spans="1:2">
      <c r="A1066" s="9"/>
      <c r="B1066" s="28"/>
    </row>
    <row r="1067" spans="1:2">
      <c r="A1067" s="9"/>
      <c r="B1067" s="28"/>
    </row>
    <row r="1068" spans="1:2">
      <c r="A1068" s="9"/>
      <c r="B1068" s="28"/>
    </row>
    <row r="1069" spans="1:2">
      <c r="A1069" s="9"/>
      <c r="B1069" s="28"/>
    </row>
    <row r="1070" spans="1:2">
      <c r="A1070" s="9"/>
      <c r="B1070" s="28"/>
    </row>
    <row r="1071" spans="1:2">
      <c r="A1071" s="9"/>
      <c r="B1071" s="28"/>
    </row>
    <row r="1072" spans="1:2">
      <c r="A1072" s="9"/>
      <c r="B1072" s="28"/>
    </row>
    <row r="1073" spans="1:2">
      <c r="A1073" s="9"/>
      <c r="B1073" s="28"/>
    </row>
    <row r="1074" spans="1:2">
      <c r="A1074" s="9"/>
      <c r="B1074" s="28"/>
    </row>
    <row r="1075" spans="1:2">
      <c r="A1075" s="9"/>
      <c r="B1075" s="28"/>
    </row>
    <row r="1076" spans="1:2">
      <c r="A1076" s="9"/>
      <c r="B1076" s="28"/>
    </row>
    <row r="1077" spans="1:2">
      <c r="A1077" s="9"/>
      <c r="B1077" s="28"/>
    </row>
    <row r="1078" spans="1:2">
      <c r="A1078" s="9"/>
      <c r="B1078" s="28"/>
    </row>
    <row r="1079" spans="1:2">
      <c r="A1079" s="9"/>
      <c r="B1079" s="28"/>
    </row>
    <row r="1080" spans="1:2">
      <c r="A1080" s="9"/>
      <c r="B1080" s="28"/>
    </row>
    <row r="1081" spans="1:2">
      <c r="A1081" s="9"/>
      <c r="B1081" s="28"/>
    </row>
    <row r="1082" spans="1:2">
      <c r="A1082" s="9"/>
      <c r="B1082" s="28"/>
    </row>
    <row r="1083" spans="1:2">
      <c r="A1083" s="9"/>
      <c r="B1083" s="28"/>
    </row>
    <row r="1084" spans="1:2">
      <c r="A1084" s="9"/>
      <c r="B1084" s="28"/>
    </row>
    <row r="1085" spans="1:2">
      <c r="A1085" s="9"/>
      <c r="B1085" s="28"/>
    </row>
    <row r="1086" spans="1:2">
      <c r="A1086" s="9"/>
      <c r="B1086" s="28"/>
    </row>
    <row r="1087" spans="1:2">
      <c r="A1087" s="9"/>
      <c r="B1087" s="28"/>
    </row>
    <row r="1088" spans="1:2">
      <c r="A1088" s="9"/>
      <c r="B1088" s="28"/>
    </row>
    <row r="1089" spans="1:2">
      <c r="A1089" s="9"/>
      <c r="B1089" s="28"/>
    </row>
    <row r="1090" spans="1:2">
      <c r="A1090" s="9"/>
      <c r="B1090" s="28"/>
    </row>
    <row r="1091" spans="1:2">
      <c r="A1091" s="9"/>
      <c r="B1091" s="28"/>
    </row>
    <row r="1092" spans="1:2">
      <c r="A1092" s="9"/>
      <c r="B1092" s="1"/>
    </row>
    <row r="1093" spans="1:2">
      <c r="A1093" s="9"/>
      <c r="B1093" s="28"/>
    </row>
    <row r="1094" spans="1:2">
      <c r="A1094" s="9"/>
      <c r="B1094" s="28"/>
    </row>
    <row r="1095" spans="1:2">
      <c r="A1095" s="9"/>
      <c r="B1095" s="28"/>
    </row>
    <row r="1096" spans="1:2">
      <c r="A1096" s="9"/>
      <c r="B1096" s="28"/>
    </row>
    <row r="1097" spans="1:2">
      <c r="A1097" s="9"/>
      <c r="B1097" s="28"/>
    </row>
    <row r="1098" spans="1:2">
      <c r="A1098" s="9"/>
      <c r="B1098" s="28"/>
    </row>
    <row r="1099" spans="1:2">
      <c r="A1099" s="9"/>
      <c r="B1099" s="28"/>
    </row>
    <row r="1100" spans="1:2">
      <c r="A1100" s="9"/>
      <c r="B1100" s="28"/>
    </row>
    <row r="1101" spans="1:2">
      <c r="A1101" s="9"/>
      <c r="B1101" s="28"/>
    </row>
    <row r="1102" spans="1:2">
      <c r="A1102" s="9"/>
      <c r="B1102" s="28"/>
    </row>
    <row r="1103" spans="1:2">
      <c r="A1103" s="9"/>
      <c r="B1103" s="28"/>
    </row>
    <row r="1104" spans="1:2">
      <c r="A1104" s="9"/>
      <c r="B1104" s="28"/>
    </row>
    <row r="1105" spans="1:2">
      <c r="A1105" s="9"/>
      <c r="B1105" s="28"/>
    </row>
    <row r="1106" spans="1:2">
      <c r="A1106" s="9"/>
      <c r="B1106" s="28"/>
    </row>
    <row r="1107" spans="1:2">
      <c r="A1107" s="9"/>
      <c r="B1107" s="28"/>
    </row>
    <row r="1108" spans="1:2">
      <c r="A1108" s="9"/>
      <c r="B1108" s="28"/>
    </row>
    <row r="1109" spans="1:2">
      <c r="A1109" s="9"/>
      <c r="B1109" s="28"/>
    </row>
    <row r="1110" spans="1:2">
      <c r="A1110" s="9"/>
      <c r="B1110" s="28"/>
    </row>
    <row r="1111" spans="1:2">
      <c r="A1111" s="9"/>
      <c r="B1111" s="28"/>
    </row>
    <row r="1112" spans="1:2">
      <c r="A1112" s="9"/>
      <c r="B1112" s="28"/>
    </row>
    <row r="1113" spans="1:2">
      <c r="A1113" s="9"/>
      <c r="B1113" s="1"/>
    </row>
    <row r="1114" spans="1:2">
      <c r="A1114" s="9"/>
      <c r="B1114" s="28"/>
    </row>
    <row r="1115" spans="1:2">
      <c r="A1115" s="9"/>
      <c r="B1115" s="28"/>
    </row>
    <row r="1116" spans="1:2">
      <c r="A1116" s="9"/>
      <c r="B1116" s="1"/>
    </row>
    <row r="1117" spans="1:2">
      <c r="A1117" s="9"/>
      <c r="B1117" s="28"/>
    </row>
    <row r="1118" spans="1:2">
      <c r="A1118" s="9"/>
      <c r="B1118" s="28"/>
    </row>
    <row r="1119" spans="1:2">
      <c r="A1119" s="9"/>
      <c r="B1119" s="28"/>
    </row>
    <row r="1120" spans="1:2">
      <c r="A1120" s="9"/>
      <c r="B1120" s="28"/>
    </row>
    <row r="1121" spans="1:2">
      <c r="A1121" s="9"/>
      <c r="B1121" s="28"/>
    </row>
    <row r="1122" spans="1:2">
      <c r="A1122" s="9"/>
      <c r="B1122" s="28"/>
    </row>
    <row r="1123" spans="1:2">
      <c r="A1123" s="9"/>
      <c r="B1123" s="28"/>
    </row>
    <row r="1124" spans="1:2">
      <c r="A1124" s="9"/>
      <c r="B1124" s="28"/>
    </row>
    <row r="1125" spans="1:2">
      <c r="A1125" s="9"/>
      <c r="B1125" s="28"/>
    </row>
    <row r="1126" spans="1:2">
      <c r="A1126" s="9"/>
      <c r="B1126" s="28"/>
    </row>
    <row r="1127" spans="1:2">
      <c r="A1127" s="9"/>
      <c r="B1127" s="28"/>
    </row>
    <row r="1128" spans="1:2">
      <c r="A1128" s="9"/>
      <c r="B1128" s="28"/>
    </row>
    <row r="1129" spans="1:2">
      <c r="A1129" s="9"/>
      <c r="B1129" s="28"/>
    </row>
    <row r="1130" spans="1:2">
      <c r="A1130" s="9"/>
      <c r="B1130" s="28"/>
    </row>
    <row r="1131" spans="1:2">
      <c r="A1131" s="9"/>
      <c r="B1131" s="28"/>
    </row>
    <row r="1132" spans="1:2">
      <c r="A1132" s="9"/>
      <c r="B1132" s="28"/>
    </row>
    <row r="1133" spans="1:2">
      <c r="A1133" s="9"/>
      <c r="B1133" s="28"/>
    </row>
    <row r="1134" spans="1:2">
      <c r="A1134" s="9"/>
      <c r="B1134" s="28"/>
    </row>
    <row r="1135" spans="1:2">
      <c r="A1135" s="9"/>
      <c r="B1135" s="28"/>
    </row>
    <row r="1136" spans="1:2">
      <c r="A1136" s="9"/>
      <c r="B1136" s="28"/>
    </row>
    <row r="1137" spans="1:2">
      <c r="A1137" s="9"/>
      <c r="B1137" s="28"/>
    </row>
    <row r="1138" spans="1:2">
      <c r="A1138" s="9"/>
      <c r="B1138" s="28"/>
    </row>
    <row r="1139" spans="1:2">
      <c r="A1139" s="9"/>
      <c r="B1139" s="28"/>
    </row>
    <row r="1140" spans="1:2">
      <c r="A1140" s="9"/>
      <c r="B1140" s="28"/>
    </row>
    <row r="1141" spans="1:2">
      <c r="A1141" s="9"/>
      <c r="B1141" s="28"/>
    </row>
    <row r="1142" spans="1:2">
      <c r="A1142" s="9"/>
      <c r="B1142" s="28"/>
    </row>
    <row r="1143" spans="1:2">
      <c r="A1143" s="9"/>
      <c r="B1143" s="28"/>
    </row>
    <row r="1144" spans="1:2">
      <c r="A1144" s="9"/>
      <c r="B1144" s="28"/>
    </row>
    <row r="1145" spans="1:2">
      <c r="A1145" s="9"/>
      <c r="B1145" s="28"/>
    </row>
    <row r="1146" spans="1:2">
      <c r="A1146" s="9"/>
      <c r="B1146" s="28"/>
    </row>
    <row r="1147" spans="1:2">
      <c r="A1147" s="9"/>
      <c r="B1147" s="28"/>
    </row>
    <row r="1148" spans="1:2">
      <c r="A1148" s="9"/>
      <c r="B1148" s="28"/>
    </row>
    <row r="1149" spans="1:2">
      <c r="A1149" s="9"/>
      <c r="B1149" s="28"/>
    </row>
    <row r="1150" spans="1:2">
      <c r="A1150" s="9"/>
      <c r="B1150" s="28"/>
    </row>
    <row r="1151" spans="1:2">
      <c r="A1151" s="9"/>
      <c r="B1151" s="28"/>
    </row>
    <row r="1152" spans="1:2">
      <c r="A1152" s="9"/>
      <c r="B1152" s="28"/>
    </row>
    <row r="1153" spans="1:2">
      <c r="A1153" s="9"/>
      <c r="B1153" s="28"/>
    </row>
    <row r="1154" spans="1:2">
      <c r="A1154" s="9"/>
      <c r="B1154" s="28"/>
    </row>
    <row r="1155" spans="1:2">
      <c r="A1155" s="9"/>
      <c r="B1155" s="28"/>
    </row>
    <row r="1156" spans="1:2">
      <c r="A1156" s="9"/>
      <c r="B1156" s="28"/>
    </row>
    <row r="1157" spans="1:2">
      <c r="A1157" s="9"/>
      <c r="B1157" s="28"/>
    </row>
    <row r="1158" spans="1:2">
      <c r="A1158" s="9"/>
      <c r="B1158" s="28"/>
    </row>
    <row r="1159" spans="1:2">
      <c r="A1159" s="9"/>
      <c r="B1159" s="28"/>
    </row>
    <row r="1160" spans="1:2">
      <c r="A1160" s="9"/>
      <c r="B1160" s="28"/>
    </row>
    <row r="1161" spans="1:2">
      <c r="A1161" s="9"/>
      <c r="B1161" s="28"/>
    </row>
    <row r="1162" spans="1:2">
      <c r="A1162" s="9"/>
      <c r="B1162" s="28"/>
    </row>
    <row r="1163" spans="1:2">
      <c r="A1163" s="9"/>
      <c r="B1163" s="28"/>
    </row>
    <row r="1164" spans="1:2">
      <c r="A1164" s="9"/>
      <c r="B1164" s="28"/>
    </row>
    <row r="1165" spans="1:2">
      <c r="A1165" s="9"/>
      <c r="B1165" s="28"/>
    </row>
    <row r="1166" spans="1:2">
      <c r="A1166" s="9"/>
      <c r="B1166" s="28"/>
    </row>
    <row r="1167" spans="1:2">
      <c r="A1167" s="9"/>
      <c r="B1167" s="28"/>
    </row>
    <row r="1168" spans="1:2">
      <c r="A1168" s="9"/>
      <c r="B1168" s="28"/>
    </row>
    <row r="1169" spans="1:2">
      <c r="A1169" s="9"/>
      <c r="B1169" s="28"/>
    </row>
    <row r="1170" spans="1:2">
      <c r="A1170" s="9"/>
      <c r="B1170" s="28"/>
    </row>
    <row r="1171" spans="1:2">
      <c r="A1171" s="9"/>
      <c r="B1171" s="28"/>
    </row>
    <row r="1172" spans="1:2">
      <c r="A1172" s="9"/>
      <c r="B1172" s="28"/>
    </row>
    <row r="1173" spans="1:2">
      <c r="A1173" s="9"/>
      <c r="B1173" s="28"/>
    </row>
    <row r="1174" spans="1:2">
      <c r="A1174" s="9"/>
      <c r="B1174" s="28"/>
    </row>
    <row r="1175" spans="1:2">
      <c r="A1175" s="9"/>
      <c r="B1175" s="28"/>
    </row>
    <row r="1176" spans="1:2">
      <c r="A1176" s="9"/>
      <c r="B1176" s="28"/>
    </row>
    <row r="1177" spans="1:2">
      <c r="A1177" s="9"/>
      <c r="B1177" s="28"/>
    </row>
    <row r="1178" spans="1:2">
      <c r="A1178" s="9"/>
      <c r="B1178" s="28"/>
    </row>
    <row r="1179" spans="1:2">
      <c r="A1179" s="9"/>
      <c r="B1179" s="28"/>
    </row>
    <row r="1180" spans="1:2">
      <c r="A1180" s="9"/>
      <c r="B1180" s="28"/>
    </row>
    <row r="1181" spans="1:2">
      <c r="A1181" s="9"/>
      <c r="B1181" s="28"/>
    </row>
    <row r="1182" spans="1:2">
      <c r="A1182" s="9"/>
      <c r="B1182" s="28"/>
    </row>
    <row r="1183" spans="1:2">
      <c r="A1183" s="9"/>
      <c r="B1183" s="28"/>
    </row>
    <row r="1184" spans="1:2">
      <c r="A1184" s="9"/>
      <c r="B1184" s="28"/>
    </row>
    <row r="1185" spans="1:2">
      <c r="A1185" s="9"/>
      <c r="B1185" s="28"/>
    </row>
    <row r="1186" spans="1:2">
      <c r="A1186" s="9"/>
      <c r="B1186" s="28"/>
    </row>
    <row r="1187" spans="1:2">
      <c r="A1187" s="9"/>
      <c r="B1187" s="28"/>
    </row>
    <row r="1188" spans="1:2">
      <c r="A1188" s="9"/>
      <c r="B1188" s="28"/>
    </row>
    <row r="1189" spans="1:2">
      <c r="A1189" s="9"/>
      <c r="B1189" s="28"/>
    </row>
    <row r="1190" spans="1:2">
      <c r="A1190" s="9"/>
      <c r="B1190" s="28"/>
    </row>
    <row r="1191" spans="1:2">
      <c r="A1191" s="9"/>
      <c r="B1191" s="28"/>
    </row>
    <row r="1192" spans="1:2">
      <c r="A1192" s="9"/>
      <c r="B1192" s="28"/>
    </row>
    <row r="1193" spans="1:2">
      <c r="A1193" s="9"/>
      <c r="B1193" s="28"/>
    </row>
    <row r="1194" spans="1:2">
      <c r="A1194" s="9"/>
      <c r="B1194" s="1"/>
    </row>
    <row r="1195" spans="1:2">
      <c r="A1195" s="9"/>
      <c r="B1195" s="28"/>
    </row>
    <row r="1196" spans="1:2">
      <c r="A1196" s="9"/>
      <c r="B1196" s="28"/>
    </row>
    <row r="1197" spans="1:2">
      <c r="A1197" s="9"/>
      <c r="B1197" s="28"/>
    </row>
    <row r="1198" spans="1:2">
      <c r="A1198" s="9"/>
      <c r="B1198" s="28"/>
    </row>
    <row r="1199" spans="1:2">
      <c r="A1199" s="9"/>
      <c r="B1199" s="28"/>
    </row>
    <row r="1200" spans="1:2">
      <c r="A1200" s="9"/>
      <c r="B1200" s="28"/>
    </row>
    <row r="1201" spans="1:2">
      <c r="A1201" s="9"/>
      <c r="B1201" s="28"/>
    </row>
    <row r="1202" spans="1:2">
      <c r="A1202" s="9"/>
      <c r="B1202" s="28"/>
    </row>
    <row r="1203" spans="1:2">
      <c r="A1203" s="9"/>
      <c r="B1203" s="28"/>
    </row>
    <row r="1204" spans="1:2">
      <c r="A1204" s="9"/>
      <c r="B1204" s="28"/>
    </row>
    <row r="1205" spans="1:2">
      <c r="A1205" s="9"/>
      <c r="B1205" s="28"/>
    </row>
    <row r="1206" spans="1:2">
      <c r="A1206" s="9"/>
      <c r="B1206" s="28"/>
    </row>
    <row r="1207" spans="1:2">
      <c r="A1207" s="9"/>
      <c r="B1207" s="28"/>
    </row>
    <row r="1208" spans="1:2">
      <c r="A1208" s="9"/>
      <c r="B1208" s="28"/>
    </row>
    <row r="1209" spans="1:2">
      <c r="A1209" s="9"/>
      <c r="B1209" s="28"/>
    </row>
    <row r="1210" spans="1:2">
      <c r="A1210" s="9"/>
      <c r="B1210" s="28"/>
    </row>
    <row r="1211" spans="1:2">
      <c r="A1211" s="9"/>
      <c r="B1211" s="28"/>
    </row>
    <row r="1212" spans="1:2">
      <c r="A1212" s="9"/>
      <c r="B1212" s="1"/>
    </row>
    <row r="1213" spans="1:2">
      <c r="A1213" s="9"/>
      <c r="B1213" s="28"/>
    </row>
    <row r="1214" spans="1:2">
      <c r="A1214" s="9"/>
      <c r="B1214" s="28"/>
    </row>
    <row r="1215" spans="1:2">
      <c r="A1215" s="9"/>
      <c r="B1215" s="28"/>
    </row>
    <row r="1216" spans="1:2">
      <c r="A1216" s="9"/>
      <c r="B1216" s="28"/>
    </row>
    <row r="1217" spans="1:2">
      <c r="A1217" s="9"/>
      <c r="B1217" s="28"/>
    </row>
    <row r="1218" spans="1:2">
      <c r="A1218" s="9"/>
      <c r="B1218" s="28"/>
    </row>
    <row r="1219" spans="1:2">
      <c r="A1219" s="9"/>
      <c r="B1219" s="28"/>
    </row>
    <row r="1220" spans="1:2">
      <c r="A1220" s="9"/>
      <c r="B1220" s="28"/>
    </row>
    <row r="1221" spans="1:2">
      <c r="A1221" s="9"/>
      <c r="B1221" s="28"/>
    </row>
    <row r="1222" spans="1:2">
      <c r="A1222" s="9"/>
      <c r="B1222" s="28"/>
    </row>
    <row r="1223" spans="1:2">
      <c r="A1223" s="9"/>
      <c r="B1223" s="28"/>
    </row>
    <row r="1224" spans="1:2">
      <c r="A1224" s="9"/>
      <c r="B1224" s="28"/>
    </row>
    <row r="1225" spans="1:2">
      <c r="A1225" s="9"/>
      <c r="B1225" s="28"/>
    </row>
    <row r="1226" spans="1:2">
      <c r="A1226" s="9"/>
      <c r="B1226" s="28"/>
    </row>
    <row r="1227" spans="1:2">
      <c r="A1227" s="9"/>
      <c r="B1227" s="28"/>
    </row>
    <row r="1228" spans="1:2">
      <c r="A1228" s="9"/>
      <c r="B1228" s="28"/>
    </row>
    <row r="1229" spans="1:2">
      <c r="A1229" s="9"/>
      <c r="B1229" s="28"/>
    </row>
    <row r="1230" spans="1:2">
      <c r="A1230" s="9"/>
      <c r="B1230" s="28"/>
    </row>
    <row r="1231" spans="1:2">
      <c r="A1231" s="9"/>
      <c r="B1231" s="28"/>
    </row>
    <row r="1232" spans="1:2">
      <c r="A1232" s="9"/>
      <c r="B1232" s="28"/>
    </row>
    <row r="1233" spans="1:2">
      <c r="A1233" s="9"/>
      <c r="B1233" s="28"/>
    </row>
    <row r="1234" spans="1:2">
      <c r="A1234" s="9"/>
      <c r="B1234" s="28"/>
    </row>
    <row r="1235" spans="1:2">
      <c r="A1235" s="9"/>
      <c r="B1235" s="28"/>
    </row>
    <row r="1236" spans="1:2">
      <c r="A1236" s="9"/>
      <c r="B1236" s="28"/>
    </row>
    <row r="1237" spans="1:2">
      <c r="A1237" s="9"/>
      <c r="B1237" s="28"/>
    </row>
    <row r="1238" spans="1:2">
      <c r="A1238" s="9"/>
      <c r="B1238" s="28"/>
    </row>
    <row r="1239" spans="1:2">
      <c r="A1239" s="9"/>
      <c r="B1239" s="28"/>
    </row>
    <row r="1240" spans="1:2">
      <c r="A1240" s="9"/>
      <c r="B1240" s="28"/>
    </row>
    <row r="1241" spans="1:2">
      <c r="A1241" s="9"/>
      <c r="B1241" s="28"/>
    </row>
    <row r="1242" spans="1:2">
      <c r="A1242" s="9"/>
      <c r="B1242" s="28"/>
    </row>
    <row r="1243" spans="1:2">
      <c r="A1243" s="9"/>
      <c r="B1243" s="28"/>
    </row>
    <row r="1244" spans="1:2">
      <c r="A1244" s="9"/>
      <c r="B1244" s="28"/>
    </row>
    <row r="1245" spans="1:2">
      <c r="A1245" s="9"/>
      <c r="B1245" s="28"/>
    </row>
    <row r="1246" spans="1:2">
      <c r="A1246" s="9"/>
      <c r="B1246" s="28"/>
    </row>
    <row r="1247" spans="1:2">
      <c r="A1247" s="9"/>
      <c r="B1247" s="28"/>
    </row>
    <row r="1248" spans="1:2">
      <c r="A1248" s="9"/>
      <c r="B1248" s="28"/>
    </row>
    <row r="1249" spans="1:2">
      <c r="A1249" s="9"/>
      <c r="B1249" s="28"/>
    </row>
    <row r="1250" spans="1:2">
      <c r="A1250" s="9"/>
      <c r="B1250" s="28"/>
    </row>
    <row r="1251" spans="1:2">
      <c r="A1251" s="9"/>
      <c r="B1251" s="28"/>
    </row>
    <row r="1252" spans="1:2">
      <c r="A1252" s="9"/>
      <c r="B1252" s="28"/>
    </row>
    <row r="1253" spans="1:2">
      <c r="A1253" s="9"/>
      <c r="B1253" s="28"/>
    </row>
    <row r="1254" spans="1:2">
      <c r="A1254" s="9"/>
      <c r="B1254" s="28"/>
    </row>
    <row r="1255" spans="1:2">
      <c r="A1255" s="9"/>
      <c r="B1255" s="28"/>
    </row>
    <row r="1256" spans="1:2">
      <c r="A1256" s="9"/>
      <c r="B1256" s="28"/>
    </row>
    <row r="1257" spans="1:2">
      <c r="A1257" s="9"/>
      <c r="B1257" s="28"/>
    </row>
    <row r="1258" spans="1:2">
      <c r="A1258" s="9"/>
      <c r="B1258" s="28"/>
    </row>
    <row r="1259" spans="1:2">
      <c r="A1259" s="9"/>
      <c r="B1259" s="28"/>
    </row>
    <row r="1260" spans="1:2">
      <c r="A1260" s="9"/>
      <c r="B1260" s="28"/>
    </row>
    <row r="1261" spans="1:2">
      <c r="A1261" s="9"/>
      <c r="B1261" s="28"/>
    </row>
    <row r="1262" spans="1:2">
      <c r="A1262" s="9"/>
      <c r="B1262" s="28"/>
    </row>
    <row r="1263" spans="1:2">
      <c r="A1263" s="9"/>
      <c r="B1263" s="28"/>
    </row>
    <row r="1264" spans="1:2">
      <c r="A1264" s="9"/>
      <c r="B1264" s="28"/>
    </row>
    <row r="1265" spans="1:2">
      <c r="A1265" s="9"/>
      <c r="B1265" s="28"/>
    </row>
    <row r="1266" spans="1:2">
      <c r="A1266" s="9"/>
      <c r="B1266" s="28"/>
    </row>
    <row r="1267" spans="1:2">
      <c r="A1267" s="9"/>
      <c r="B1267" s="28"/>
    </row>
    <row r="1268" spans="1:2">
      <c r="A1268" s="9"/>
      <c r="B1268" s="28"/>
    </row>
    <row r="1269" spans="1:2">
      <c r="A1269" s="9"/>
      <c r="B1269" s="28"/>
    </row>
    <row r="1270" spans="1:2">
      <c r="A1270" s="9"/>
      <c r="B1270" s="28"/>
    </row>
    <row r="1271" spans="1:2">
      <c r="A1271" s="9"/>
      <c r="B1271" s="28"/>
    </row>
    <row r="1272" spans="1:2">
      <c r="A1272" s="9"/>
      <c r="B1272" s="28"/>
    </row>
    <row r="1273" spans="1:2">
      <c r="A1273" s="9"/>
      <c r="B1273" s="28"/>
    </row>
    <row r="1274" spans="1:2">
      <c r="A1274" s="9"/>
      <c r="B1274" s="28"/>
    </row>
    <row r="1275" spans="1:2">
      <c r="A1275" s="9"/>
      <c r="B1275" s="28"/>
    </row>
    <row r="1276" spans="1:2">
      <c r="A1276" s="9"/>
      <c r="B1276" s="28"/>
    </row>
    <row r="1277" spans="1:2">
      <c r="A1277" s="9"/>
      <c r="B1277" s="28"/>
    </row>
    <row r="1278" spans="1:2">
      <c r="A1278" s="9"/>
      <c r="B1278" s="28"/>
    </row>
    <row r="1279" spans="1:2">
      <c r="A1279" s="9"/>
      <c r="B1279" s="28"/>
    </row>
    <row r="1280" spans="1:2">
      <c r="A1280" s="9"/>
      <c r="B1280" s="28"/>
    </row>
    <row r="1281" spans="1:2">
      <c r="A1281" s="9"/>
      <c r="B1281" s="28"/>
    </row>
    <row r="1282" spans="1:2">
      <c r="A1282" s="9"/>
      <c r="B1282" s="28"/>
    </row>
    <row r="1283" spans="1:2">
      <c r="A1283" s="9"/>
      <c r="B1283" s="28"/>
    </row>
    <row r="1284" spans="1:2">
      <c r="A1284" s="9"/>
      <c r="B1284" s="28"/>
    </row>
    <row r="1285" spans="1:2">
      <c r="A1285" s="9"/>
      <c r="B1285" s="28"/>
    </row>
    <row r="1286" spans="1:2">
      <c r="A1286" s="9"/>
      <c r="B1286" s="28"/>
    </row>
    <row r="1287" spans="1:2">
      <c r="A1287" s="9"/>
      <c r="B1287" s="28"/>
    </row>
    <row r="1288" spans="1:2">
      <c r="A1288" s="9"/>
      <c r="B1288" s="28"/>
    </row>
    <row r="1289" spans="1:2">
      <c r="A1289" s="9"/>
      <c r="B1289" s="28"/>
    </row>
    <row r="1290" spans="1:2">
      <c r="A1290" s="9"/>
      <c r="B1290" s="28"/>
    </row>
    <row r="1291" spans="1:2">
      <c r="A1291" s="9"/>
      <c r="B1291" s="28"/>
    </row>
    <row r="1292" spans="1:2">
      <c r="A1292" s="9"/>
      <c r="B1292" s="28"/>
    </row>
    <row r="1293" spans="1:2">
      <c r="A1293" s="9"/>
      <c r="B1293" s="28"/>
    </row>
    <row r="1294" spans="1:2">
      <c r="A1294" s="9"/>
      <c r="B1294" s="28"/>
    </row>
    <row r="1295" spans="1:2">
      <c r="A1295" s="9"/>
      <c r="B1295" s="28"/>
    </row>
    <row r="1296" spans="1:2">
      <c r="A1296" s="9"/>
      <c r="B1296" s="28"/>
    </row>
    <row r="1297" spans="1:2">
      <c r="A1297" s="9"/>
      <c r="B1297" s="28"/>
    </row>
    <row r="1298" spans="1:2">
      <c r="A1298" s="9"/>
      <c r="B1298" s="28"/>
    </row>
    <row r="1299" spans="1:2">
      <c r="A1299" s="9"/>
      <c r="B1299" s="28"/>
    </row>
    <row r="1300" spans="1:2">
      <c r="A1300" s="9"/>
      <c r="B1300" s="28"/>
    </row>
    <row r="1301" spans="1:2">
      <c r="A1301" s="9"/>
      <c r="B1301" s="1"/>
    </row>
    <row r="1302" spans="1:2">
      <c r="A1302" s="9"/>
      <c r="B1302" s="28"/>
    </row>
    <row r="1303" spans="1:2">
      <c r="A1303" s="9"/>
      <c r="B1303" s="28"/>
    </row>
    <row r="1304" spans="1:2">
      <c r="A1304" s="9"/>
      <c r="B1304" s="28"/>
    </row>
    <row r="1305" spans="1:2">
      <c r="A1305" s="9"/>
      <c r="B1305" s="28"/>
    </row>
    <row r="1306" spans="1:2">
      <c r="A1306" s="9"/>
      <c r="B1306" s="28"/>
    </row>
    <row r="1307" spans="1:2">
      <c r="A1307" s="9"/>
      <c r="B1307" s="28"/>
    </row>
    <row r="1308" spans="1:2">
      <c r="A1308" s="9"/>
      <c r="B1308" s="28"/>
    </row>
    <row r="1309" spans="1:2">
      <c r="A1309" s="9"/>
      <c r="B1309" s="28"/>
    </row>
    <row r="1310" spans="1:2">
      <c r="A1310" s="9"/>
      <c r="B1310" s="1"/>
    </row>
    <row r="1311" spans="1:2">
      <c r="A1311" s="9"/>
      <c r="B1311" s="28"/>
    </row>
    <row r="1312" spans="1:2">
      <c r="A1312" s="9"/>
      <c r="B1312" s="28"/>
    </row>
    <row r="1313" spans="1:2">
      <c r="A1313" s="9"/>
      <c r="B1313" s="28"/>
    </row>
    <row r="1314" spans="1:2">
      <c r="A1314" s="9"/>
      <c r="B1314" s="28"/>
    </row>
    <row r="1315" spans="1:2">
      <c r="A1315" s="9"/>
      <c r="B1315" s="28"/>
    </row>
    <row r="1316" spans="1:2">
      <c r="A1316" s="9"/>
      <c r="B1316" s="28"/>
    </row>
    <row r="1317" spans="1:2">
      <c r="A1317" s="9"/>
      <c r="B1317" s="28"/>
    </row>
    <row r="1318" spans="1:2">
      <c r="A1318" s="9"/>
      <c r="B1318" s="28"/>
    </row>
    <row r="1319" spans="1:2">
      <c r="A1319" s="9"/>
      <c r="B1319" s="28"/>
    </row>
    <row r="1320" spans="1:2">
      <c r="A1320" s="9"/>
      <c r="B1320" s="1"/>
    </row>
    <row r="1321" spans="1:2">
      <c r="A1321" s="9"/>
      <c r="B1321" s="28"/>
    </row>
    <row r="1322" spans="1:2">
      <c r="A1322" s="9"/>
      <c r="B1322" s="28"/>
    </row>
    <row r="1323" spans="1:2">
      <c r="A1323" s="9"/>
      <c r="B1323" s="28"/>
    </row>
    <row r="1324" spans="1:2">
      <c r="A1324" s="9"/>
      <c r="B1324" s="28"/>
    </row>
    <row r="1325" spans="1:2">
      <c r="A1325" s="9"/>
      <c r="B1325" s="28"/>
    </row>
    <row r="1326" spans="1:2">
      <c r="A1326" s="9"/>
      <c r="B1326" s="28"/>
    </row>
    <row r="1327" spans="1:2">
      <c r="A1327" s="9"/>
      <c r="B1327" s="28"/>
    </row>
    <row r="1328" spans="1:2">
      <c r="A1328" s="9"/>
      <c r="B1328" s="28"/>
    </row>
    <row r="1329" spans="1:2">
      <c r="A1329" s="9"/>
      <c r="B1329" s="28"/>
    </row>
    <row r="1330" spans="1:2">
      <c r="A1330" s="9"/>
      <c r="B1330" s="28"/>
    </row>
    <row r="1331" spans="1:2">
      <c r="A1331" s="9"/>
      <c r="B1331" s="28"/>
    </row>
    <row r="1332" spans="1:2">
      <c r="A1332" s="9"/>
      <c r="B1332" s="28"/>
    </row>
    <row r="1333" spans="1:2">
      <c r="A1333" s="9"/>
      <c r="B1333" s="28"/>
    </row>
    <row r="1334" spans="1:2">
      <c r="A1334" s="9"/>
      <c r="B1334" s="28"/>
    </row>
    <row r="1335" spans="1:2">
      <c r="A1335" s="9"/>
      <c r="B1335" s="28"/>
    </row>
    <row r="1336" spans="1:2">
      <c r="A1336" s="9"/>
      <c r="B1336" s="28"/>
    </row>
    <row r="1337" spans="1:2">
      <c r="A1337" s="9"/>
      <c r="B1337" s="28"/>
    </row>
    <row r="1338" spans="1:2">
      <c r="A1338" s="9"/>
      <c r="B1338" s="28"/>
    </row>
    <row r="1339" spans="1:2">
      <c r="A1339" s="9"/>
      <c r="B1339" s="28"/>
    </row>
    <row r="1340" spans="1:2">
      <c r="A1340" s="9"/>
      <c r="B1340" s="28"/>
    </row>
    <row r="1341" spans="1:2">
      <c r="A1341" s="9"/>
      <c r="B1341" s="28"/>
    </row>
    <row r="1342" spans="1:2">
      <c r="A1342" s="9"/>
      <c r="B1342" s="28"/>
    </row>
    <row r="1343" spans="1:2">
      <c r="A1343" s="9"/>
      <c r="B1343" s="28"/>
    </row>
    <row r="1344" spans="1:2">
      <c r="A1344" s="9"/>
      <c r="B1344" s="28"/>
    </row>
    <row r="1345" spans="1:2">
      <c r="A1345" s="9"/>
      <c r="B1345" s="28"/>
    </row>
    <row r="1346" spans="1:2">
      <c r="A1346" s="9"/>
      <c r="B1346" s="28"/>
    </row>
    <row r="1347" spans="1:2">
      <c r="A1347" s="9"/>
      <c r="B1347" s="28"/>
    </row>
    <row r="1348" spans="1:2">
      <c r="A1348" s="9"/>
      <c r="B1348" s="28"/>
    </row>
    <row r="1349" spans="1:2">
      <c r="A1349" s="9"/>
      <c r="B1349" s="28"/>
    </row>
    <row r="1350" spans="1:2">
      <c r="A1350" s="9"/>
      <c r="B1350" s="28"/>
    </row>
    <row r="1351" spans="1:2">
      <c r="A1351" s="9"/>
      <c r="B1351" s="28"/>
    </row>
    <row r="1352" spans="1:2">
      <c r="A1352" s="9"/>
      <c r="B1352" s="28"/>
    </row>
    <row r="1353" spans="1:2">
      <c r="A1353" s="9"/>
      <c r="B1353" s="28"/>
    </row>
    <row r="1354" spans="1:2">
      <c r="A1354" s="9"/>
      <c r="B1354" s="28"/>
    </row>
    <row r="1355" spans="1:2">
      <c r="A1355" s="9"/>
      <c r="B1355" s="28"/>
    </row>
    <row r="1356" spans="1:2">
      <c r="A1356" s="9"/>
      <c r="B1356" s="28"/>
    </row>
    <row r="1357" spans="1:2">
      <c r="A1357" s="9"/>
      <c r="B1357" s="28"/>
    </row>
    <row r="1358" spans="1:2">
      <c r="A1358" s="9"/>
      <c r="B1358" s="28"/>
    </row>
    <row r="1359" spans="1:2">
      <c r="A1359" s="9"/>
      <c r="B1359" s="28"/>
    </row>
    <row r="1360" spans="1:2">
      <c r="A1360" s="9"/>
      <c r="B1360" s="28"/>
    </row>
    <row r="1361" spans="1:2">
      <c r="A1361" s="9"/>
      <c r="B1361" s="28"/>
    </row>
    <row r="1362" spans="1:2">
      <c r="A1362" s="9"/>
      <c r="B1362" s="28"/>
    </row>
    <row r="1363" spans="1:2">
      <c r="A1363" s="9"/>
      <c r="B1363" s="28"/>
    </row>
    <row r="1364" spans="1:2">
      <c r="A1364" s="9"/>
      <c r="B1364" s="1"/>
    </row>
    <row r="1365" spans="1:2">
      <c r="A1365" s="9"/>
      <c r="B1365" s="28"/>
    </row>
    <row r="1366" spans="1:2">
      <c r="A1366" s="9"/>
      <c r="B1366" s="28"/>
    </row>
    <row r="1367" spans="1:2">
      <c r="A1367" s="9"/>
      <c r="B1367" s="28"/>
    </row>
    <row r="1368" spans="1:2">
      <c r="A1368" s="9"/>
      <c r="B1368" s="28"/>
    </row>
    <row r="1369" spans="1:2">
      <c r="A1369" s="9"/>
      <c r="B1369" s="28"/>
    </row>
    <row r="1370" spans="1:2">
      <c r="A1370" s="9"/>
      <c r="B1370" s="28"/>
    </row>
    <row r="1371" spans="1:2">
      <c r="A1371" s="9"/>
      <c r="B1371" s="28"/>
    </row>
    <row r="1372" spans="1:2">
      <c r="A1372" s="9"/>
      <c r="B1372" s="28"/>
    </row>
    <row r="1373" spans="1:2">
      <c r="A1373" s="9"/>
      <c r="B1373" s="28"/>
    </row>
    <row r="1374" spans="1:2">
      <c r="A1374" s="9"/>
      <c r="B1374" s="28"/>
    </row>
    <row r="1375" spans="1:2">
      <c r="A1375" s="9"/>
      <c r="B1375" s="28"/>
    </row>
    <row r="1376" spans="1:2">
      <c r="A1376" s="9"/>
      <c r="B1376" s="28"/>
    </row>
    <row r="1377" spans="1:2">
      <c r="A1377" s="9"/>
      <c r="B1377" s="28"/>
    </row>
    <row r="1378" spans="1:2">
      <c r="A1378" s="9"/>
      <c r="B1378" s="28"/>
    </row>
    <row r="1379" spans="1:2">
      <c r="A1379" s="9"/>
      <c r="B1379" s="28"/>
    </row>
    <row r="1380" spans="1:2">
      <c r="A1380" s="9"/>
      <c r="B1380" s="28"/>
    </row>
    <row r="1381" spans="1:2">
      <c r="A1381" s="9"/>
      <c r="B1381" s="28"/>
    </row>
    <row r="1382" spans="1:2">
      <c r="A1382" s="9"/>
      <c r="B1382" s="28"/>
    </row>
    <row r="1383" spans="1:2">
      <c r="A1383" s="9"/>
      <c r="B1383" s="28"/>
    </row>
    <row r="1384" spans="1:2">
      <c r="A1384" s="9"/>
      <c r="B1384" s="28"/>
    </row>
    <row r="1385" spans="1:2">
      <c r="A1385" s="9"/>
      <c r="B1385" s="28"/>
    </row>
    <row r="1386" spans="1:2">
      <c r="A1386" s="9"/>
      <c r="B1386" s="28"/>
    </row>
    <row r="1387" spans="1:2">
      <c r="A1387" s="9"/>
      <c r="B1387" s="28"/>
    </row>
    <row r="1388" spans="1:2">
      <c r="A1388" s="9"/>
      <c r="B1388" s="28"/>
    </row>
    <row r="1389" spans="1:2">
      <c r="A1389" s="9"/>
      <c r="B1389" s="28"/>
    </row>
    <row r="1390" spans="1:2">
      <c r="A1390" s="9"/>
      <c r="B1390" s="28"/>
    </row>
    <row r="1391" spans="1:2">
      <c r="A1391" s="9"/>
      <c r="B1391" s="28"/>
    </row>
    <row r="1392" spans="1:2">
      <c r="A1392" s="9"/>
      <c r="B1392" s="28"/>
    </row>
    <row r="1393" spans="1:2">
      <c r="A1393" s="9"/>
      <c r="B1393" s="28"/>
    </row>
    <row r="1394" spans="1:2">
      <c r="A1394" s="9"/>
      <c r="B1394" s="28"/>
    </row>
    <row r="1395" spans="1:2">
      <c r="A1395" s="9"/>
      <c r="B1395" s="28"/>
    </row>
    <row r="1396" spans="1:2">
      <c r="A1396" s="9"/>
      <c r="B1396" s="28"/>
    </row>
    <row r="1397" spans="1:2">
      <c r="A1397" s="9"/>
      <c r="B1397" s="28"/>
    </row>
    <row r="1398" spans="1:2">
      <c r="A1398" s="9"/>
      <c r="B1398" s="28"/>
    </row>
    <row r="1399" spans="1:2">
      <c r="A1399" s="9"/>
      <c r="B1399" s="28"/>
    </row>
    <row r="1400" spans="1:2">
      <c r="A1400" s="9"/>
      <c r="B1400" s="28"/>
    </row>
    <row r="1401" spans="1:2">
      <c r="A1401" s="9"/>
      <c r="B1401" s="28"/>
    </row>
    <row r="1402" spans="1:2">
      <c r="A1402" s="9"/>
      <c r="B1402" s="28"/>
    </row>
    <row r="1403" spans="1:2">
      <c r="A1403" s="9"/>
      <c r="B1403" s="28"/>
    </row>
    <row r="1404" spans="1:2">
      <c r="A1404" s="9"/>
      <c r="B1404" s="28"/>
    </row>
    <row r="1405" spans="1:2">
      <c r="A1405" s="9"/>
      <c r="B1405" s="28"/>
    </row>
    <row r="1406" spans="1:2">
      <c r="A1406" s="9"/>
      <c r="B1406" s="28"/>
    </row>
    <row r="1407" spans="1:2">
      <c r="A1407" s="9"/>
      <c r="B1407" s="28"/>
    </row>
    <row r="1408" spans="1:2">
      <c r="A1408" s="9"/>
      <c r="B1408" s="28"/>
    </row>
    <row r="1409" spans="1:2">
      <c r="A1409" s="9"/>
      <c r="B1409" s="28"/>
    </row>
    <row r="1410" spans="1:2">
      <c r="A1410" s="9"/>
      <c r="B1410" s="28"/>
    </row>
    <row r="1411" spans="1:2">
      <c r="A1411" s="9"/>
      <c r="B1411" s="28"/>
    </row>
    <row r="1412" spans="1:2">
      <c r="A1412" s="9"/>
      <c r="B1412" s="28"/>
    </row>
    <row r="1413" spans="1:2">
      <c r="A1413" s="9"/>
      <c r="B1413" s="28"/>
    </row>
    <row r="1414" spans="1:2">
      <c r="A1414" s="9"/>
      <c r="B1414" s="28"/>
    </row>
    <row r="1415" spans="1:2">
      <c r="A1415" s="9"/>
      <c r="B1415" s="28"/>
    </row>
    <row r="1416" spans="1:2">
      <c r="A1416" s="9"/>
      <c r="B1416" s="28"/>
    </row>
    <row r="1417" spans="1:2">
      <c r="A1417" s="9"/>
      <c r="B1417" s="28"/>
    </row>
    <row r="1418" spans="1:2">
      <c r="A1418" s="9"/>
      <c r="B1418" s="28"/>
    </row>
    <row r="1419" spans="1:2">
      <c r="A1419" s="9"/>
      <c r="B1419" s="28"/>
    </row>
    <row r="1420" spans="1:2">
      <c r="A1420" s="9"/>
      <c r="B1420" s="28"/>
    </row>
    <row r="1421" spans="1:2">
      <c r="A1421" s="9"/>
      <c r="B1421" s="28"/>
    </row>
    <row r="1422" spans="1:2">
      <c r="A1422" s="9"/>
      <c r="B1422" s="28"/>
    </row>
    <row r="1423" spans="1:2">
      <c r="A1423" s="9"/>
      <c r="B1423" s="28"/>
    </row>
    <row r="1424" spans="1:2">
      <c r="A1424" s="9"/>
      <c r="B1424" s="28"/>
    </row>
    <row r="1425" spans="1:2">
      <c r="A1425" s="9"/>
      <c r="B1425" s="28"/>
    </row>
    <row r="1426" spans="1:2">
      <c r="A1426" s="9"/>
      <c r="B1426" s="28"/>
    </row>
    <row r="1427" spans="1:2">
      <c r="A1427" s="9"/>
      <c r="B1427" s="28"/>
    </row>
    <row r="1428" spans="1:2">
      <c r="A1428" s="9"/>
      <c r="B1428" s="28"/>
    </row>
    <row r="1429" spans="1:2">
      <c r="A1429" s="9"/>
      <c r="B1429" s="28"/>
    </row>
    <row r="1430" spans="1:2">
      <c r="A1430" s="9"/>
      <c r="B1430" s="28"/>
    </row>
    <row r="1431" spans="1:2">
      <c r="A1431" s="9"/>
      <c r="B1431" s="28"/>
    </row>
    <row r="1432" spans="1:2">
      <c r="A1432" s="9"/>
      <c r="B1432" s="28"/>
    </row>
    <row r="1433" spans="1:2">
      <c r="A1433" s="9"/>
      <c r="B1433" s="28"/>
    </row>
    <row r="1434" spans="1:2">
      <c r="A1434" s="9"/>
      <c r="B1434" s="28"/>
    </row>
    <row r="1435" spans="1:2">
      <c r="A1435" s="9"/>
      <c r="B1435" s="28"/>
    </row>
    <row r="1436" spans="1:2">
      <c r="A1436" s="9"/>
      <c r="B1436" s="1"/>
    </row>
    <row r="1437" spans="1:2">
      <c r="A1437" s="9"/>
      <c r="B1437" s="28"/>
    </row>
    <row r="1438" spans="1:2">
      <c r="A1438" s="9"/>
      <c r="B1438" s="28"/>
    </row>
    <row r="1439" spans="1:2">
      <c r="A1439" s="9"/>
      <c r="B1439" s="28"/>
    </row>
    <row r="1440" spans="1:2">
      <c r="A1440" s="9"/>
      <c r="B1440" s="28"/>
    </row>
    <row r="1441" spans="1:2">
      <c r="A1441" s="9"/>
      <c r="B1441" s="28"/>
    </row>
    <row r="1442" spans="1:2">
      <c r="A1442" s="9"/>
      <c r="B1442" s="28"/>
    </row>
    <row r="1443" spans="1:2">
      <c r="A1443" s="9"/>
      <c r="B1443" s="28"/>
    </row>
    <row r="1444" spans="1:2">
      <c r="A1444" s="9"/>
      <c r="B1444" s="28"/>
    </row>
    <row r="1445" spans="1:2">
      <c r="A1445" s="9"/>
      <c r="B1445" s="28"/>
    </row>
    <row r="1446" spans="1:2">
      <c r="A1446" s="9"/>
      <c r="B1446" s="28"/>
    </row>
    <row r="1447" spans="1:2">
      <c r="A1447" s="9"/>
      <c r="B1447" s="28"/>
    </row>
    <row r="1448" spans="1:2">
      <c r="A1448" s="9"/>
      <c r="B1448" s="28"/>
    </row>
    <row r="1449" spans="1:2">
      <c r="A1449" s="9"/>
      <c r="B1449" s="28"/>
    </row>
    <row r="1450" spans="1:2">
      <c r="A1450" s="9"/>
      <c r="B1450" s="28"/>
    </row>
    <row r="1451" spans="1:2">
      <c r="A1451" s="9"/>
      <c r="B1451" s="28"/>
    </row>
    <row r="1452" spans="1:2">
      <c r="A1452" s="9"/>
      <c r="B1452" s="28"/>
    </row>
    <row r="1453" spans="1:2">
      <c r="A1453" s="9"/>
      <c r="B1453" s="28"/>
    </row>
    <row r="1454" spans="1:2">
      <c r="A1454" s="9"/>
      <c r="B1454" s="28"/>
    </row>
    <row r="1455" spans="1:2">
      <c r="A1455" s="9"/>
      <c r="B1455" s="28"/>
    </row>
    <row r="1456" spans="1:2">
      <c r="A1456" s="9"/>
      <c r="B1456" s="28"/>
    </row>
    <row r="1457" spans="1:2">
      <c r="A1457" s="9"/>
      <c r="B1457" s="28"/>
    </row>
    <row r="1458" spans="1:2">
      <c r="A1458" s="9"/>
      <c r="B1458" s="28"/>
    </row>
    <row r="1459" spans="1:2">
      <c r="A1459" s="9"/>
      <c r="B1459" s="28"/>
    </row>
    <row r="1460" spans="1:2">
      <c r="A1460" s="9"/>
      <c r="B1460" s="28"/>
    </row>
    <row r="1461" spans="1:2">
      <c r="A1461" s="9"/>
      <c r="B1461" s="28"/>
    </row>
    <row r="1462" spans="1:2">
      <c r="A1462" s="9"/>
      <c r="B1462" s="28"/>
    </row>
    <row r="1463" spans="1:2">
      <c r="A1463" s="9"/>
      <c r="B1463" s="28"/>
    </row>
    <row r="1464" spans="1:2">
      <c r="A1464" s="9"/>
      <c r="B1464" s="28"/>
    </row>
    <row r="1465" spans="1:2">
      <c r="A1465" s="9"/>
      <c r="B1465" s="28"/>
    </row>
    <row r="1466" spans="1:2">
      <c r="A1466" s="9"/>
      <c r="B1466" s="1"/>
    </row>
    <row r="1467" spans="1:2">
      <c r="A1467" s="9"/>
      <c r="B1467" s="28"/>
    </row>
    <row r="1468" spans="1:2">
      <c r="A1468" s="9"/>
      <c r="B1468" s="28"/>
    </row>
    <row r="1469" spans="1:2">
      <c r="A1469" s="9"/>
      <c r="B1469" s="28"/>
    </row>
    <row r="1470" spans="1:2">
      <c r="A1470" s="9"/>
      <c r="B1470" s="28"/>
    </row>
    <row r="1471" spans="1:2">
      <c r="A1471" s="9"/>
      <c r="B1471" s="28"/>
    </row>
    <row r="1472" spans="1:2">
      <c r="A1472" s="9"/>
      <c r="B1472" s="28"/>
    </row>
    <row r="1473" spans="1:2">
      <c r="A1473" s="9"/>
      <c r="B1473" s="28"/>
    </row>
    <row r="1474" spans="1:2">
      <c r="A1474" s="9"/>
      <c r="B1474" s="28"/>
    </row>
    <row r="1475" spans="1:2">
      <c r="A1475" s="9"/>
      <c r="B1475" s="28"/>
    </row>
    <row r="1476" spans="1:2">
      <c r="A1476" s="9"/>
      <c r="B1476" s="28"/>
    </row>
    <row r="1477" spans="1:2">
      <c r="A1477" s="9"/>
      <c r="B1477" s="28"/>
    </row>
    <row r="1478" spans="1:2">
      <c r="A1478" s="9"/>
      <c r="B1478" s="28"/>
    </row>
    <row r="1479" spans="1:2">
      <c r="A1479" s="9"/>
      <c r="B1479" s="28"/>
    </row>
    <row r="1480" spans="1:2">
      <c r="A1480" s="9"/>
      <c r="B1480" s="28"/>
    </row>
    <row r="1481" spans="1:2">
      <c r="A1481" s="9"/>
      <c r="B1481" s="1"/>
    </row>
    <row r="1482" spans="1:2">
      <c r="A1482" s="9"/>
      <c r="B1482" s="28"/>
    </row>
    <row r="1483" spans="1:2">
      <c r="A1483" s="9"/>
      <c r="B1483" s="28"/>
    </row>
    <row r="1484" spans="1:2">
      <c r="A1484" s="9"/>
      <c r="B1484" s="28"/>
    </row>
    <row r="1485" spans="1:2">
      <c r="A1485" s="9"/>
      <c r="B1485" s="28"/>
    </row>
    <row r="1486" spans="1:2">
      <c r="A1486" s="9"/>
      <c r="B1486" s="28"/>
    </row>
    <row r="1487" spans="1:2">
      <c r="A1487" s="9"/>
      <c r="B1487" s="28"/>
    </row>
    <row r="1488" spans="1:2">
      <c r="A1488" s="9"/>
      <c r="B1488" s="28"/>
    </row>
    <row r="1489" spans="1:2">
      <c r="A1489" s="9"/>
      <c r="B1489" s="28"/>
    </row>
    <row r="1490" spans="1:2">
      <c r="A1490" s="9"/>
      <c r="B1490" s="28"/>
    </row>
    <row r="1491" spans="1:2">
      <c r="A1491" s="9"/>
      <c r="B1491" s="28"/>
    </row>
    <row r="1492" spans="1:2">
      <c r="A1492" s="9"/>
      <c r="B1492" s="28"/>
    </row>
    <row r="1493" spans="1:2">
      <c r="A1493" s="9"/>
      <c r="B1493" s="28"/>
    </row>
    <row r="1494" spans="1:2">
      <c r="A1494" s="9"/>
      <c r="B1494" s="28"/>
    </row>
    <row r="1495" spans="1:2">
      <c r="A1495" s="9"/>
      <c r="B1495" s="28"/>
    </row>
    <row r="1496" spans="1:2">
      <c r="A1496" s="9"/>
      <c r="B1496" s="28"/>
    </row>
    <row r="1497" spans="1:2">
      <c r="A1497" s="9"/>
      <c r="B1497" s="28"/>
    </row>
    <row r="1498" spans="1:2">
      <c r="A1498" s="9"/>
      <c r="B1498" s="1"/>
    </row>
    <row r="1499" spans="1:2">
      <c r="A1499" s="9"/>
      <c r="B1499" s="28"/>
    </row>
    <row r="1500" spans="1:2">
      <c r="A1500" s="9"/>
      <c r="B1500" s="28"/>
    </row>
    <row r="1501" spans="1:2">
      <c r="A1501" s="9"/>
      <c r="B1501" s="28"/>
    </row>
    <row r="1502" spans="1:2">
      <c r="A1502" s="9"/>
      <c r="B1502" s="28"/>
    </row>
    <row r="1503" spans="1:2">
      <c r="A1503" s="9"/>
      <c r="B1503" s="28"/>
    </row>
    <row r="1504" spans="1:2">
      <c r="A1504" s="9"/>
      <c r="B1504" s="28"/>
    </row>
    <row r="1505" spans="1:2">
      <c r="A1505" s="9"/>
      <c r="B1505" s="28"/>
    </row>
    <row r="1506" spans="1:2">
      <c r="A1506" s="9"/>
      <c r="B1506" s="28"/>
    </row>
    <row r="1507" spans="1:2">
      <c r="A1507" s="9"/>
      <c r="B1507" s="28"/>
    </row>
    <row r="1508" spans="1:2">
      <c r="A1508" s="9"/>
      <c r="B1508" s="28"/>
    </row>
    <row r="1509" spans="1:2">
      <c r="A1509" s="9"/>
      <c r="B1509" s="28"/>
    </row>
    <row r="1510" spans="1:2">
      <c r="A1510" s="9"/>
      <c r="B1510" s="28"/>
    </row>
    <row r="1511" spans="1:2">
      <c r="A1511" s="9"/>
      <c r="B1511" s="28"/>
    </row>
    <row r="1512" spans="1:2">
      <c r="A1512" s="9"/>
      <c r="B1512" s="28"/>
    </row>
    <row r="1513" spans="1:2">
      <c r="A1513" s="9"/>
      <c r="B1513" s="28"/>
    </row>
    <row r="1514" spans="1:2">
      <c r="A1514" s="9"/>
      <c r="B1514" s="28"/>
    </row>
    <row r="1515" spans="1:2">
      <c r="A1515" s="9"/>
      <c r="B1515" s="28"/>
    </row>
    <row r="1516" spans="1:2">
      <c r="A1516" s="9"/>
      <c r="B1516" s="28"/>
    </row>
    <row r="1517" spans="1:2">
      <c r="A1517" s="9"/>
      <c r="B1517" s="28"/>
    </row>
    <row r="1518" spans="1:2">
      <c r="A1518" s="9"/>
      <c r="B1518" s="28"/>
    </row>
    <row r="1519" spans="1:2">
      <c r="A1519" s="9"/>
      <c r="B1519" s="28"/>
    </row>
    <row r="1520" spans="1:2">
      <c r="A1520" s="9"/>
      <c r="B1520" s="28"/>
    </row>
    <row r="1521" spans="1:2">
      <c r="A1521" s="9"/>
      <c r="B1521" s="28"/>
    </row>
    <row r="1522" spans="1:2">
      <c r="A1522" s="9"/>
      <c r="B1522" s="28"/>
    </row>
    <row r="1523" spans="1:2">
      <c r="A1523" s="9"/>
      <c r="B1523" s="28"/>
    </row>
    <row r="1524" spans="1:2">
      <c r="A1524" s="9"/>
      <c r="B1524" s="28"/>
    </row>
    <row r="1525" spans="1:2">
      <c r="A1525" s="9"/>
      <c r="B1525" s="28"/>
    </row>
    <row r="1526" spans="1:2">
      <c r="A1526" s="9"/>
      <c r="B1526" s="28"/>
    </row>
    <row r="1527" spans="1:2">
      <c r="A1527" s="9"/>
      <c r="B1527" s="28"/>
    </row>
    <row r="1528" spans="1:2">
      <c r="A1528" s="9"/>
      <c r="B1528" s="28"/>
    </row>
    <row r="1529" spans="1:2">
      <c r="A1529" s="9"/>
      <c r="B1529" s="28"/>
    </row>
    <row r="1530" spans="1:2">
      <c r="A1530" s="9"/>
      <c r="B1530" s="28"/>
    </row>
    <row r="1531" spans="1:2">
      <c r="A1531" s="9"/>
      <c r="B1531" s="28"/>
    </row>
    <row r="1532" spans="1:2">
      <c r="A1532" s="9"/>
      <c r="B1532" s="28"/>
    </row>
    <row r="1533" spans="1:2">
      <c r="A1533" s="9"/>
      <c r="B1533" s="28"/>
    </row>
    <row r="1534" spans="1:2">
      <c r="A1534" s="9"/>
      <c r="B1534" s="28"/>
    </row>
    <row r="1535" spans="1:2">
      <c r="A1535" s="9"/>
      <c r="B1535" s="28"/>
    </row>
    <row r="1536" spans="1:2">
      <c r="A1536" s="9"/>
      <c r="B1536" s="28"/>
    </row>
    <row r="1537" spans="1:2">
      <c r="A1537" s="9"/>
      <c r="B1537" s="28"/>
    </row>
    <row r="1538" spans="1:2">
      <c r="A1538" s="9"/>
      <c r="B1538" s="28"/>
    </row>
    <row r="1539" spans="1:2">
      <c r="A1539" s="9"/>
      <c r="B1539" s="28"/>
    </row>
    <row r="1540" spans="1:2">
      <c r="A1540" s="9"/>
      <c r="B1540" s="28"/>
    </row>
    <row r="1541" spans="1:2">
      <c r="A1541" s="9"/>
      <c r="B1541" s="28"/>
    </row>
    <row r="1542" spans="1:2">
      <c r="A1542" s="9"/>
      <c r="B1542" s="28"/>
    </row>
    <row r="1543" spans="1:2">
      <c r="A1543" s="9"/>
      <c r="B1543" s="28"/>
    </row>
    <row r="1544" spans="1:2">
      <c r="A1544" s="9"/>
      <c r="B1544" s="28"/>
    </row>
    <row r="1545" spans="1:2">
      <c r="A1545" s="9"/>
      <c r="B1545" s="28"/>
    </row>
    <row r="1546" spans="1:2">
      <c r="A1546" s="9"/>
      <c r="B1546" s="28"/>
    </row>
    <row r="1547" spans="1:2">
      <c r="A1547" s="9"/>
      <c r="B1547" s="28"/>
    </row>
    <row r="1548" spans="1:2">
      <c r="A1548" s="9"/>
      <c r="B1548" s="28"/>
    </row>
    <row r="1549" spans="1:2">
      <c r="A1549" s="9"/>
      <c r="B1549" s="28"/>
    </row>
    <row r="1550" spans="1:2">
      <c r="A1550" s="9"/>
      <c r="B1550" s="1"/>
    </row>
    <row r="1551" spans="1:2">
      <c r="A1551" s="9"/>
      <c r="B1551" s="28"/>
    </row>
    <row r="1552" spans="1:2">
      <c r="A1552" s="9"/>
      <c r="B1552" s="28"/>
    </row>
    <row r="1553" spans="1:2">
      <c r="A1553" s="9"/>
      <c r="B1553" s="28"/>
    </row>
    <row r="1554" spans="1:2">
      <c r="A1554" s="9"/>
      <c r="B1554" s="28"/>
    </row>
    <row r="1555" spans="1:2">
      <c r="A1555" s="9"/>
      <c r="B1555" s="28"/>
    </row>
    <row r="1556" spans="1:2">
      <c r="A1556" s="9"/>
      <c r="B1556" s="28"/>
    </row>
    <row r="1557" spans="1:2">
      <c r="A1557" s="9"/>
      <c r="B1557" s="28"/>
    </row>
    <row r="1558" spans="1:2">
      <c r="A1558" s="9"/>
      <c r="B1558" s="28"/>
    </row>
    <row r="1559" spans="1:2">
      <c r="A1559" s="9"/>
      <c r="B1559" s="28"/>
    </row>
    <row r="1560" spans="1:2">
      <c r="A1560" s="9"/>
      <c r="B1560" s="28"/>
    </row>
    <row r="1561" spans="1:2">
      <c r="A1561" s="9"/>
      <c r="B1561" s="28"/>
    </row>
    <row r="1562" spans="1:2">
      <c r="A1562" s="9"/>
      <c r="B1562" s="28"/>
    </row>
    <row r="1563" spans="1:2">
      <c r="A1563" s="9"/>
      <c r="B1563" s="28"/>
    </row>
    <row r="1564" spans="1:2">
      <c r="A1564" s="9"/>
      <c r="B1564" s="28"/>
    </row>
    <row r="1565" spans="1:2">
      <c r="A1565" s="9"/>
      <c r="B1565" s="28"/>
    </row>
    <row r="1566" spans="1:2">
      <c r="A1566" s="9"/>
      <c r="B1566" s="28"/>
    </row>
    <row r="1567" spans="1:2">
      <c r="A1567" s="9"/>
      <c r="B1567" s="28"/>
    </row>
    <row r="1568" spans="1:2">
      <c r="A1568" s="9"/>
      <c r="B1568" s="28"/>
    </row>
    <row r="1569" spans="1:2">
      <c r="A1569" s="9"/>
      <c r="B1569" s="28"/>
    </row>
    <row r="1570" spans="1:2">
      <c r="A1570" s="9"/>
      <c r="B1570" s="28"/>
    </row>
    <row r="1571" spans="1:2">
      <c r="A1571" s="9"/>
      <c r="B1571" s="28"/>
    </row>
    <row r="1572" spans="1:2">
      <c r="A1572" s="9"/>
      <c r="B1572" s="28"/>
    </row>
    <row r="1573" spans="1:2">
      <c r="A1573" s="9"/>
      <c r="B1573" s="28"/>
    </row>
    <row r="1574" spans="1:2">
      <c r="A1574" s="9"/>
      <c r="B1574" s="28"/>
    </row>
    <row r="1575" spans="1:2">
      <c r="A1575" s="9"/>
      <c r="B1575" s="28"/>
    </row>
    <row r="1576" spans="1:2">
      <c r="A1576" s="9"/>
      <c r="B1576" s="28"/>
    </row>
    <row r="1577" spans="1:2">
      <c r="A1577" s="9"/>
      <c r="B1577" s="28"/>
    </row>
    <row r="1578" spans="1:2">
      <c r="A1578" s="9"/>
      <c r="B1578" s="28"/>
    </row>
    <row r="1579" spans="1:2">
      <c r="A1579" s="9"/>
      <c r="B1579" s="28"/>
    </row>
    <row r="1580" spans="1:2">
      <c r="A1580" s="9"/>
      <c r="B1580" s="28"/>
    </row>
    <row r="1581" spans="1:2">
      <c r="A1581" s="9"/>
      <c r="B1581" s="28"/>
    </row>
    <row r="1582" spans="1:2">
      <c r="A1582" s="9"/>
      <c r="B1582" s="28"/>
    </row>
    <row r="1583" spans="1:2">
      <c r="A1583" s="9"/>
      <c r="B1583" s="28"/>
    </row>
    <row r="1584" spans="1:2">
      <c r="A1584" s="9"/>
      <c r="B1584" s="28"/>
    </row>
    <row r="1585" spans="1:2">
      <c r="A1585" s="9"/>
      <c r="B1585" s="28"/>
    </row>
    <row r="1586" spans="1:2">
      <c r="A1586" s="9"/>
      <c r="B1586" s="28"/>
    </row>
    <row r="1587" spans="1:2">
      <c r="A1587" s="9"/>
      <c r="B1587" s="28"/>
    </row>
    <row r="1588" spans="1:2">
      <c r="A1588" s="9"/>
      <c r="B1588" s="28"/>
    </row>
    <row r="1589" spans="1:2">
      <c r="A1589" s="9"/>
      <c r="B1589" s="1"/>
    </row>
    <row r="1590" spans="1:2">
      <c r="A1590" s="9"/>
      <c r="B1590" s="28"/>
    </row>
    <row r="1591" spans="1:2">
      <c r="A1591" s="9"/>
      <c r="B1591" s="28"/>
    </row>
    <row r="1592" spans="1:2">
      <c r="A1592" s="9"/>
      <c r="B1592" s="28"/>
    </row>
    <row r="1593" spans="1:2">
      <c r="A1593" s="9"/>
      <c r="B1593" s="28"/>
    </row>
    <row r="1594" spans="1:2">
      <c r="A1594" s="9"/>
      <c r="B1594" s="28"/>
    </row>
    <row r="1595" spans="1:2">
      <c r="A1595" s="9"/>
      <c r="B1595" s="28"/>
    </row>
    <row r="1596" spans="1:2">
      <c r="A1596" s="9"/>
      <c r="B1596" s="28"/>
    </row>
    <row r="1597" spans="1:2">
      <c r="A1597" s="9"/>
      <c r="B1597" s="28"/>
    </row>
    <row r="1598" spans="1:2">
      <c r="A1598" s="9"/>
      <c r="B1598" s="28"/>
    </row>
    <row r="1599" spans="1:2">
      <c r="A1599" s="9"/>
      <c r="B1599" s="28"/>
    </row>
    <row r="1600" spans="1:2">
      <c r="A1600" s="9"/>
      <c r="B1600" s="28"/>
    </row>
    <row r="1601" spans="1:2">
      <c r="A1601" s="9"/>
      <c r="B1601" s="28"/>
    </row>
    <row r="1602" spans="1:2">
      <c r="A1602" s="9"/>
      <c r="B1602" s="28"/>
    </row>
    <row r="1603" spans="1:2">
      <c r="A1603" s="9"/>
      <c r="B1603" s="1"/>
    </row>
    <row r="1604" spans="1:2">
      <c r="A1604" s="9"/>
      <c r="B1604" s="28"/>
    </row>
    <row r="1605" spans="1:2">
      <c r="A1605" s="9"/>
      <c r="B1605" s="28"/>
    </row>
    <row r="1606" spans="1:2">
      <c r="A1606" s="9"/>
      <c r="B1606" s="28"/>
    </row>
    <row r="1607" spans="1:2">
      <c r="A1607" s="9"/>
      <c r="B1607" s="28"/>
    </row>
    <row r="1608" spans="1:2">
      <c r="A1608" s="9"/>
      <c r="B1608" s="28"/>
    </row>
    <row r="1609" spans="1:2">
      <c r="A1609" s="9"/>
      <c r="B1609" s="28"/>
    </row>
    <row r="1610" spans="1:2">
      <c r="A1610" s="9"/>
      <c r="B1610" s="28"/>
    </row>
    <row r="1611" spans="1:2">
      <c r="A1611" s="9"/>
      <c r="B1611" s="63"/>
    </row>
    <row r="1612" spans="1:2">
      <c r="A1612" s="9"/>
      <c r="B1612" s="63"/>
    </row>
    <row r="1613" spans="1:2">
      <c r="A1613" s="9"/>
      <c r="B1613" s="63"/>
    </row>
    <row r="1614" spans="1:2">
      <c r="A1614" s="9"/>
      <c r="B1614" s="63"/>
    </row>
    <row r="1615" spans="1:2">
      <c r="A1615" s="9"/>
      <c r="B1615" s="63"/>
    </row>
    <row r="1616" spans="1:2">
      <c r="A1616" s="9"/>
      <c r="B1616" s="1"/>
    </row>
    <row r="1617" spans="1:2">
      <c r="A1617" s="9"/>
      <c r="B1617" s="28"/>
    </row>
    <row r="1618" spans="1:2">
      <c r="A1618" s="9"/>
      <c r="B1618" s="28"/>
    </row>
    <row r="1619" spans="1:2">
      <c r="A1619" s="9"/>
      <c r="B1619" s="28"/>
    </row>
    <row r="1620" spans="1:2">
      <c r="A1620" s="9"/>
      <c r="B1620" s="28"/>
    </row>
    <row r="1621" spans="1:2">
      <c r="A1621" s="9"/>
      <c r="B1621" s="28"/>
    </row>
    <row r="1622" spans="1:2">
      <c r="A1622" s="9"/>
      <c r="B1622" s="28"/>
    </row>
    <row r="1623" spans="1:2">
      <c r="A1623" s="9"/>
      <c r="B1623" s="28"/>
    </row>
    <row r="1624" spans="1:2">
      <c r="A1624" s="9"/>
      <c r="B1624" s="28"/>
    </row>
    <row r="1625" spans="1:2">
      <c r="A1625" s="9"/>
      <c r="B1625" s="28"/>
    </row>
    <row r="1626" spans="1:2">
      <c r="A1626" s="9"/>
      <c r="B1626" s="28"/>
    </row>
    <row r="1627" spans="1:2">
      <c r="A1627" s="9"/>
      <c r="B1627" s="28"/>
    </row>
    <row r="1628" spans="1:2">
      <c r="A1628" s="9"/>
      <c r="B1628" s="28"/>
    </row>
    <row r="1629" spans="1:2">
      <c r="A1629" s="9"/>
      <c r="B1629" s="28"/>
    </row>
    <row r="1630" spans="1:2">
      <c r="A1630" s="9"/>
      <c r="B1630" s="28"/>
    </row>
    <row r="1631" spans="1:2">
      <c r="A1631" s="9"/>
      <c r="B1631" s="28"/>
    </row>
    <row r="1632" spans="1:2">
      <c r="A1632" s="9"/>
      <c r="B1632" s="28"/>
    </row>
    <row r="1633" spans="1:2">
      <c r="A1633" s="9"/>
      <c r="B1633" s="28"/>
    </row>
    <row r="1634" spans="1:2">
      <c r="A1634" s="9"/>
      <c r="B1634" s="28"/>
    </row>
    <row r="1635" spans="1:2">
      <c r="A1635" s="9"/>
      <c r="B1635" s="28"/>
    </row>
    <row r="1636" spans="1:2">
      <c r="A1636" s="9"/>
      <c r="B1636" s="28"/>
    </row>
    <row r="1637" spans="1:2">
      <c r="A1637" s="9"/>
      <c r="B1637" s="28"/>
    </row>
    <row r="1638" spans="1:2">
      <c r="A1638" s="9"/>
      <c r="B1638" s="28"/>
    </row>
    <row r="1639" spans="1:2">
      <c r="A1639" s="9"/>
      <c r="B1639" s="28"/>
    </row>
    <row r="1640" spans="1:2">
      <c r="A1640" s="9"/>
      <c r="B1640" s="28"/>
    </row>
    <row r="1641" spans="1:2">
      <c r="A1641" s="9"/>
      <c r="B1641" s="28"/>
    </row>
    <row r="1642" spans="1:2">
      <c r="A1642" s="9"/>
      <c r="B1642" s="28"/>
    </row>
    <row r="1643" spans="1:2">
      <c r="A1643" s="9"/>
      <c r="B1643" s="28"/>
    </row>
    <row r="1644" spans="1:2">
      <c r="A1644" s="9"/>
      <c r="B1644" s="28"/>
    </row>
    <row r="1645" spans="1:2">
      <c r="A1645" s="9"/>
      <c r="B1645" s="28"/>
    </row>
    <row r="1646" spans="1:2">
      <c r="A1646" s="9"/>
      <c r="B1646" s="28"/>
    </row>
    <row r="1647" spans="1:2">
      <c r="A1647" s="9"/>
      <c r="B1647" s="28"/>
    </row>
    <row r="1648" spans="1:2">
      <c r="A1648" s="9"/>
      <c r="B1648" s="28"/>
    </row>
    <row r="1649" spans="1:2">
      <c r="A1649" s="9"/>
      <c r="B1649" s="28"/>
    </row>
    <row r="1650" spans="1:2">
      <c r="A1650" s="9"/>
      <c r="B1650" s="28"/>
    </row>
    <row r="1651" spans="1:2">
      <c r="A1651" s="9"/>
      <c r="B1651" s="28"/>
    </row>
    <row r="1652" spans="1:2">
      <c r="A1652" s="9"/>
      <c r="B1652" s="28"/>
    </row>
    <row r="1653" spans="1:2">
      <c r="A1653" s="9"/>
      <c r="B1653" s="28"/>
    </row>
    <row r="1654" spans="1:2">
      <c r="A1654" s="9"/>
      <c r="B1654" s="28"/>
    </row>
    <row r="1655" spans="1:2">
      <c r="A1655" s="9"/>
      <c r="B1655" s="1"/>
    </row>
    <row r="1656" spans="1:2">
      <c r="A1656" s="9"/>
      <c r="B1656" s="28"/>
    </row>
    <row r="1657" spans="1:2">
      <c r="A1657" s="9"/>
      <c r="B1657" s="28"/>
    </row>
    <row r="1658" spans="1:2">
      <c r="A1658" s="9"/>
      <c r="B1658" s="28"/>
    </row>
    <row r="1659" spans="1:2">
      <c r="A1659" s="9"/>
      <c r="B1659" s="28"/>
    </row>
    <row r="1660" spans="1:2">
      <c r="A1660" s="9"/>
      <c r="B1660" s="28"/>
    </row>
    <row r="1661" spans="1:2">
      <c r="A1661" s="9"/>
      <c r="B1661" s="28"/>
    </row>
    <row r="1662" spans="1:2">
      <c r="A1662" s="9"/>
      <c r="B1662" s="28"/>
    </row>
    <row r="1663" spans="1:2">
      <c r="A1663" s="9"/>
      <c r="B1663" s="28"/>
    </row>
    <row r="1664" spans="1:2">
      <c r="A1664" s="9"/>
      <c r="B1664" s="28"/>
    </row>
    <row r="1665" spans="1:2">
      <c r="A1665" s="9"/>
      <c r="B1665" s="28"/>
    </row>
    <row r="1666" spans="1:2">
      <c r="A1666" s="9"/>
      <c r="B1666" s="28"/>
    </row>
    <row r="1667" spans="1:2">
      <c r="A1667" s="9"/>
      <c r="B1667" s="28"/>
    </row>
    <row r="1668" spans="1:2">
      <c r="A1668" s="9"/>
      <c r="B1668" s="28"/>
    </row>
    <row r="1669" spans="1:2">
      <c r="A1669" s="9"/>
      <c r="B1669" s="28"/>
    </row>
    <row r="1670" spans="1:2">
      <c r="A1670" s="9"/>
      <c r="B1670" s="28"/>
    </row>
    <row r="1671" spans="1:2">
      <c r="A1671" s="9"/>
      <c r="B1671" s="28"/>
    </row>
    <row r="1672" spans="1:2">
      <c r="A1672" s="9"/>
      <c r="B1672" s="28"/>
    </row>
    <row r="1673" spans="1:2">
      <c r="A1673" s="9"/>
      <c r="B1673" s="28"/>
    </row>
    <row r="1674" spans="1:2">
      <c r="A1674" s="9"/>
      <c r="B1674" s="28"/>
    </row>
    <row r="1675" spans="1:2">
      <c r="A1675" s="9"/>
      <c r="B1675" s="28"/>
    </row>
    <row r="1676" spans="1:2">
      <c r="A1676" s="9"/>
      <c r="B1676" s="28"/>
    </row>
    <row r="1677" spans="1:2">
      <c r="A1677" s="9"/>
      <c r="B1677" s="28"/>
    </row>
    <row r="1678" spans="1:2">
      <c r="A1678" s="9"/>
      <c r="B1678" s="28"/>
    </row>
    <row r="1679" spans="1:2">
      <c r="A1679" s="9"/>
      <c r="B1679" s="28"/>
    </row>
    <row r="1680" spans="1:2">
      <c r="A1680" s="9"/>
      <c r="B1680" s="28"/>
    </row>
    <row r="1681" spans="1:2">
      <c r="A1681" s="9"/>
      <c r="B1681" s="28"/>
    </row>
    <row r="1682" spans="1:2">
      <c r="A1682" s="9"/>
      <c r="B1682" s="28"/>
    </row>
    <row r="1683" spans="1:2">
      <c r="A1683" s="9"/>
      <c r="B1683" s="28"/>
    </row>
    <row r="1684" spans="1:2">
      <c r="A1684" s="9"/>
      <c r="B1684" s="28"/>
    </row>
    <row r="1685" spans="1:2">
      <c r="A1685" s="9"/>
      <c r="B1685" s="28"/>
    </row>
    <row r="1686" spans="1:2">
      <c r="A1686" s="9"/>
      <c r="B1686" s="28"/>
    </row>
    <row r="1687" spans="1:2">
      <c r="A1687" s="9"/>
      <c r="B1687" s="28"/>
    </row>
    <row r="1688" spans="1:2">
      <c r="A1688" s="9"/>
      <c r="B1688" s="28"/>
    </row>
    <row r="1689" spans="1:2">
      <c r="A1689" s="9"/>
      <c r="B1689" s="28"/>
    </row>
    <row r="1690" spans="1:2">
      <c r="A1690" s="9"/>
      <c r="B1690" s="28"/>
    </row>
    <row r="1691" spans="1:2">
      <c r="A1691" s="9"/>
      <c r="B1691" s="28"/>
    </row>
    <row r="1692" spans="1:2">
      <c r="A1692" s="9"/>
      <c r="B1692" s="28"/>
    </row>
    <row r="1693" spans="1:2">
      <c r="A1693" s="9"/>
      <c r="B1693" s="28"/>
    </row>
    <row r="1694" spans="1:2">
      <c r="A1694" s="9"/>
      <c r="B1694" s="28"/>
    </row>
    <row r="1695" spans="1:2">
      <c r="A1695" s="9"/>
      <c r="B1695" s="28"/>
    </row>
    <row r="1696" spans="1:2">
      <c r="A1696" s="9"/>
      <c r="B1696" s="28"/>
    </row>
    <row r="1697" spans="1:2">
      <c r="A1697" s="9"/>
      <c r="B1697" s="28"/>
    </row>
    <row r="1698" spans="1:2">
      <c r="A1698" s="9"/>
      <c r="B1698" s="1"/>
    </row>
    <row r="1699" spans="1:2">
      <c r="A1699" s="9"/>
      <c r="B1699" s="28"/>
    </row>
    <row r="1700" spans="1:2">
      <c r="A1700" s="9"/>
      <c r="B1700" s="28"/>
    </row>
    <row r="1701" spans="1:2">
      <c r="A1701" s="9"/>
      <c r="B1701" s="28"/>
    </row>
    <row r="1702" spans="1:2">
      <c r="A1702" s="9"/>
      <c r="B1702" s="28"/>
    </row>
    <row r="1703" spans="1:2">
      <c r="A1703" s="9"/>
      <c r="B1703" s="28"/>
    </row>
    <row r="1704" spans="1:2">
      <c r="A1704" s="9"/>
      <c r="B1704" s="28"/>
    </row>
    <row r="1705" spans="1:2">
      <c r="A1705" s="9"/>
      <c r="B1705" s="28"/>
    </row>
    <row r="1706" spans="1:2">
      <c r="A1706" s="9"/>
      <c r="B1706" s="28"/>
    </row>
    <row r="1707" spans="1:2">
      <c r="A1707" s="9"/>
      <c r="B1707" s="28"/>
    </row>
    <row r="1708" spans="1:2">
      <c r="A1708" s="9"/>
      <c r="B1708" s="28"/>
    </row>
    <row r="1709" spans="1:2">
      <c r="A1709" s="9"/>
      <c r="B1709" s="28"/>
    </row>
    <row r="1710" spans="1:2">
      <c r="A1710" s="9"/>
      <c r="B1710" s="28"/>
    </row>
    <row r="1711" spans="1:2">
      <c r="A1711" s="9"/>
      <c r="B1711" s="28"/>
    </row>
    <row r="1712" spans="1:2">
      <c r="A1712" s="9"/>
      <c r="B1712" s="1"/>
    </row>
    <row r="1713" spans="1:2">
      <c r="A1713" s="9"/>
      <c r="B1713" s="28"/>
    </row>
    <row r="1714" spans="1:2">
      <c r="A1714" s="9"/>
      <c r="B1714" s="28"/>
    </row>
    <row r="1715" spans="1:2">
      <c r="A1715" s="9"/>
      <c r="B1715" s="28"/>
    </row>
    <row r="1716" spans="1:2">
      <c r="A1716" s="9"/>
      <c r="B1716" s="28"/>
    </row>
    <row r="1717" spans="1:2">
      <c r="A1717" s="9"/>
      <c r="B1717" s="28"/>
    </row>
    <row r="1718" spans="1:2">
      <c r="A1718" s="9"/>
      <c r="B1718" s="28"/>
    </row>
    <row r="1719" spans="1:2">
      <c r="A1719" s="9"/>
      <c r="B1719" s="28"/>
    </row>
    <row r="1720" spans="1:2">
      <c r="A1720" s="9"/>
      <c r="B1720" s="28"/>
    </row>
    <row r="1721" spans="1:2">
      <c r="A1721" s="9"/>
      <c r="B1721" s="28"/>
    </row>
    <row r="1722" spans="1:2">
      <c r="A1722" s="9"/>
      <c r="B1722" s="28"/>
    </row>
    <row r="1723" spans="1:2">
      <c r="A1723" s="9"/>
      <c r="B1723" s="28"/>
    </row>
    <row r="1724" spans="1:2">
      <c r="A1724" s="9"/>
      <c r="B1724" s="28"/>
    </row>
    <row r="1725" spans="1:2">
      <c r="A1725" s="9"/>
      <c r="B1725" s="28"/>
    </row>
    <row r="1726" spans="1:2">
      <c r="A1726" s="9"/>
      <c r="B1726" s="28"/>
    </row>
    <row r="1727" spans="1:2">
      <c r="A1727" s="9"/>
      <c r="B1727" s="28"/>
    </row>
    <row r="1728" spans="1:2">
      <c r="A1728" s="9"/>
      <c r="B1728" s="28"/>
    </row>
    <row r="1729" spans="1:2">
      <c r="A1729" s="9"/>
      <c r="B1729" s="28"/>
    </row>
    <row r="1730" spans="1:2">
      <c r="A1730" s="9"/>
      <c r="B1730" s="28"/>
    </row>
    <row r="1731" spans="1:2">
      <c r="A1731" s="9"/>
      <c r="B1731" s="28"/>
    </row>
    <row r="1732" spans="1:2">
      <c r="A1732" s="9"/>
      <c r="B1732" s="28"/>
    </row>
    <row r="1733" spans="1:2">
      <c r="A1733" s="9"/>
      <c r="B1733" s="28"/>
    </row>
    <row r="1734" spans="1:2">
      <c r="A1734" s="9"/>
      <c r="B1734" s="28"/>
    </row>
    <row r="1735" spans="1:2">
      <c r="A1735" s="9"/>
      <c r="B1735" s="28"/>
    </row>
    <row r="1736" spans="1:2">
      <c r="A1736" s="9"/>
      <c r="B1736" s="28"/>
    </row>
    <row r="1737" spans="1:2">
      <c r="A1737" s="9"/>
      <c r="B1737" s="1"/>
    </row>
    <row r="1738" spans="1:2">
      <c r="A1738" s="9"/>
      <c r="B1738" s="28"/>
    </row>
    <row r="1739" spans="1:2">
      <c r="A1739" s="9"/>
      <c r="B1739" s="28"/>
    </row>
    <row r="1740" spans="1:2">
      <c r="A1740" s="9"/>
      <c r="B1740" s="28"/>
    </row>
    <row r="1741" spans="1:2">
      <c r="A1741" s="9"/>
      <c r="B1741" s="28"/>
    </row>
    <row r="1742" spans="1:2">
      <c r="A1742" s="9"/>
      <c r="B1742" s="28"/>
    </row>
    <row r="1743" spans="1:2">
      <c r="A1743" s="9"/>
      <c r="B1743" s="28"/>
    </row>
    <row r="1744" spans="1:2">
      <c r="A1744" s="9"/>
      <c r="B1744" s="28"/>
    </row>
    <row r="1745" spans="1:2">
      <c r="A1745" s="9"/>
      <c r="B1745" s="28"/>
    </row>
    <row r="1746" spans="1:2">
      <c r="A1746" s="9"/>
      <c r="B1746" s="28"/>
    </row>
    <row r="1747" spans="1:2">
      <c r="A1747" s="9"/>
      <c r="B1747" s="28"/>
    </row>
    <row r="1748" spans="1:2">
      <c r="A1748" s="9"/>
      <c r="B1748" s="28"/>
    </row>
    <row r="1749" spans="1:2">
      <c r="A1749" s="9"/>
      <c r="B1749" s="28"/>
    </row>
    <row r="1750" spans="1:2">
      <c r="A1750" s="9"/>
      <c r="B1750" s="28"/>
    </row>
    <row r="1751" spans="1:2">
      <c r="A1751" s="9"/>
      <c r="B1751" s="28"/>
    </row>
    <row r="1752" spans="1:2">
      <c r="A1752" s="9"/>
      <c r="B1752" s="28"/>
    </row>
    <row r="1753" spans="1:2">
      <c r="A1753" s="9"/>
      <c r="B1753" s="28"/>
    </row>
    <row r="1754" spans="1:2">
      <c r="A1754" s="9"/>
      <c r="B1754" s="28"/>
    </row>
    <row r="1755" spans="1:2">
      <c r="A1755" s="9"/>
      <c r="B1755" s="28"/>
    </row>
    <row r="1756" spans="1:2">
      <c r="A1756" s="9"/>
      <c r="B1756" s="28"/>
    </row>
    <row r="1757" spans="1:2">
      <c r="A1757" s="9"/>
      <c r="B1757" s="28"/>
    </row>
    <row r="1758" spans="1:2">
      <c r="A1758" s="9"/>
      <c r="B1758" s="28"/>
    </row>
    <row r="1759" spans="1:2">
      <c r="A1759" s="9"/>
      <c r="B1759" s="28"/>
    </row>
    <row r="1760" spans="1:2">
      <c r="A1760" s="9"/>
      <c r="B1760" s="28"/>
    </row>
    <row r="1761" spans="1:2">
      <c r="A1761" s="9"/>
      <c r="B1761" s="28"/>
    </row>
    <row r="1762" spans="1:2">
      <c r="A1762" s="9"/>
      <c r="B1762" s="28"/>
    </row>
    <row r="1763" spans="1:2">
      <c r="A1763" s="9"/>
      <c r="B1763" s="28"/>
    </row>
    <row r="1764" spans="1:2">
      <c r="A1764" s="9"/>
      <c r="B1764" s="28"/>
    </row>
    <row r="1765" spans="1:2">
      <c r="A1765" s="9"/>
      <c r="B1765" s="28"/>
    </row>
    <row r="1766" spans="1:2">
      <c r="A1766" s="9"/>
      <c r="B1766" s="28"/>
    </row>
    <row r="1767" spans="1:2">
      <c r="A1767" s="9"/>
      <c r="B1767" s="28"/>
    </row>
    <row r="1768" spans="1:2">
      <c r="A1768" s="9"/>
      <c r="B1768" s="28"/>
    </row>
    <row r="1769" spans="1:2">
      <c r="A1769" s="9"/>
      <c r="B1769" s="28"/>
    </row>
    <row r="1770" spans="1:2">
      <c r="A1770" s="9"/>
      <c r="B1770" s="28"/>
    </row>
    <row r="1771" spans="1:2">
      <c r="A1771" s="9"/>
      <c r="B1771" s="28"/>
    </row>
    <row r="1772" spans="1:2">
      <c r="A1772" s="9"/>
      <c r="B1772" s="28"/>
    </row>
    <row r="1773" spans="1:2">
      <c r="A1773" s="9"/>
      <c r="B1773" s="28"/>
    </row>
    <row r="1774" spans="1:2">
      <c r="A1774" s="9"/>
      <c r="B1774" s="28"/>
    </row>
    <row r="1775" spans="1:2">
      <c r="A1775" s="9"/>
      <c r="B1775" s="28"/>
    </row>
    <row r="1776" spans="1:2">
      <c r="A1776" s="9"/>
      <c r="B1776" s="28"/>
    </row>
    <row r="1777" spans="1:2">
      <c r="A1777" s="9"/>
      <c r="B1777" s="28"/>
    </row>
    <row r="1778" spans="1:2">
      <c r="A1778" s="9"/>
      <c r="B1778" s="28"/>
    </row>
    <row r="1779" spans="1:2">
      <c r="A1779" s="9"/>
      <c r="B1779" s="28"/>
    </row>
    <row r="1780" spans="1:2">
      <c r="A1780" s="9"/>
      <c r="B1780" s="28"/>
    </row>
    <row r="1781" spans="1:2">
      <c r="A1781" s="9"/>
      <c r="B1781" s="28"/>
    </row>
    <row r="1782" spans="1:2">
      <c r="A1782" s="9"/>
      <c r="B1782" s="28"/>
    </row>
    <row r="1783" spans="1:2">
      <c r="A1783" s="9"/>
      <c r="B1783" s="28"/>
    </row>
    <row r="1784" spans="1:2">
      <c r="A1784" s="9"/>
      <c r="B1784" s="28"/>
    </row>
    <row r="1785" spans="1:2">
      <c r="A1785" s="9"/>
      <c r="B1785" s="28"/>
    </row>
    <row r="1786" spans="1:2">
      <c r="A1786" s="9"/>
      <c r="B1786" s="28"/>
    </row>
    <row r="1787" spans="1:2">
      <c r="A1787" s="9"/>
      <c r="B1787" s="28"/>
    </row>
    <row r="1788" spans="1:2">
      <c r="A1788" s="9"/>
      <c r="B1788" s="1"/>
    </row>
    <row r="1789" spans="1:2">
      <c r="A1789" s="9"/>
      <c r="B1789" s="28"/>
    </row>
    <row r="1790" spans="1:2">
      <c r="A1790" s="9"/>
      <c r="B1790" s="28"/>
    </row>
    <row r="1791" spans="1:2">
      <c r="A1791" s="9"/>
      <c r="B1791" s="28"/>
    </row>
    <row r="1792" spans="1:2">
      <c r="A1792" s="9"/>
      <c r="B1792" s="28"/>
    </row>
    <row r="1793" spans="1:2">
      <c r="A1793" s="9"/>
      <c r="B1793" s="28"/>
    </row>
    <row r="1794" spans="1:2">
      <c r="A1794" s="9"/>
      <c r="B1794" s="28"/>
    </row>
    <row r="1795" spans="1:2">
      <c r="A1795" s="9"/>
      <c r="B1795" s="28"/>
    </row>
    <row r="1796" spans="1:2">
      <c r="A1796" s="9"/>
      <c r="B1796" s="28"/>
    </row>
    <row r="1797" spans="1:2">
      <c r="A1797" s="9"/>
      <c r="B1797" s="28"/>
    </row>
    <row r="1798" spans="1:2">
      <c r="A1798" s="9"/>
      <c r="B1798" s="28"/>
    </row>
    <row r="1799" spans="1:2">
      <c r="A1799" s="9"/>
      <c r="B1799" s="28"/>
    </row>
    <row r="1800" spans="1:2">
      <c r="A1800" s="9"/>
      <c r="B1800" s="28"/>
    </row>
    <row r="1801" spans="1:2">
      <c r="A1801" s="9"/>
      <c r="B1801" s="28"/>
    </row>
    <row r="1802" spans="1:2">
      <c r="A1802" s="9"/>
      <c r="B1802" s="28"/>
    </row>
    <row r="1803" spans="1:2">
      <c r="A1803" s="9"/>
      <c r="B1803" s="28"/>
    </row>
    <row r="1804" spans="1:2">
      <c r="A1804" s="9"/>
      <c r="B1804" s="28"/>
    </row>
    <row r="1805" spans="1:2">
      <c r="A1805" s="9"/>
      <c r="B1805" s="28"/>
    </row>
    <row r="1806" spans="1:2">
      <c r="A1806" s="9"/>
      <c r="B1806" s="28"/>
    </row>
    <row r="1807" spans="1:2">
      <c r="A1807" s="9"/>
      <c r="B1807" s="28"/>
    </row>
    <row r="1808" spans="1:2">
      <c r="A1808" s="9"/>
      <c r="B1808" s="28"/>
    </row>
    <row r="1809" spans="1:2">
      <c r="A1809" s="9"/>
      <c r="B1809" s="28"/>
    </row>
    <row r="1810" spans="1:2">
      <c r="A1810" s="9"/>
      <c r="B1810" s="28"/>
    </row>
    <row r="1811" spans="1:2">
      <c r="A1811" s="9"/>
      <c r="B1811" s="28"/>
    </row>
    <row r="1812" spans="1:2">
      <c r="A1812" s="9"/>
      <c r="B1812" s="28"/>
    </row>
    <row r="1813" spans="1:2">
      <c r="A1813" s="9"/>
      <c r="B1813" s="28"/>
    </row>
    <row r="1814" spans="1:2">
      <c r="A1814" s="9"/>
      <c r="B1814" s="28"/>
    </row>
    <row r="1815" spans="1:2">
      <c r="A1815" s="9"/>
      <c r="B1815" s="28"/>
    </row>
    <row r="1816" spans="1:2">
      <c r="A1816" s="9"/>
      <c r="B1816" s="28"/>
    </row>
    <row r="1817" spans="1:2">
      <c r="A1817" s="9"/>
      <c r="B1817" s="28"/>
    </row>
    <row r="1818" spans="1:2">
      <c r="A1818" s="9"/>
      <c r="B1818" s="1"/>
    </row>
    <row r="1819" spans="1:2">
      <c r="A1819" s="9"/>
      <c r="B1819" s="28"/>
    </row>
    <row r="1820" spans="1:2">
      <c r="A1820" s="9"/>
      <c r="B1820" s="28"/>
    </row>
    <row r="1821" spans="1:2">
      <c r="A1821" s="9"/>
      <c r="B1821" s="28"/>
    </row>
    <row r="1822" spans="1:2">
      <c r="A1822" s="9"/>
      <c r="B1822" s="28"/>
    </row>
    <row r="1823" spans="1:2">
      <c r="A1823" s="9"/>
      <c r="B1823" s="28"/>
    </row>
    <row r="1824" spans="1:2">
      <c r="A1824" s="9"/>
      <c r="B1824" s="28"/>
    </row>
    <row r="1825" spans="1:2">
      <c r="A1825" s="9"/>
      <c r="B1825" s="28"/>
    </row>
    <row r="1826" spans="1:2">
      <c r="A1826" s="9"/>
      <c r="B1826" s="28"/>
    </row>
    <row r="1827" spans="1:2">
      <c r="A1827" s="9"/>
      <c r="B1827" s="28"/>
    </row>
    <row r="1828" spans="1:2">
      <c r="A1828" s="9"/>
      <c r="B1828" s="28"/>
    </row>
    <row r="1829" spans="1:2">
      <c r="A1829" s="9"/>
      <c r="B1829" s="28"/>
    </row>
    <row r="1830" spans="1:2">
      <c r="A1830" s="9"/>
      <c r="B1830" s="28"/>
    </row>
    <row r="1831" spans="1:2">
      <c r="A1831" s="9"/>
      <c r="B1831" s="28"/>
    </row>
    <row r="1832" spans="1:2">
      <c r="A1832" s="9"/>
      <c r="B1832" s="28"/>
    </row>
    <row r="1833" spans="1:2">
      <c r="A1833" s="9"/>
      <c r="B1833" s="28"/>
    </row>
    <row r="1834" spans="1:2">
      <c r="A1834" s="9"/>
      <c r="B1834" s="28"/>
    </row>
    <row r="1835" spans="1:2">
      <c r="A1835" s="9"/>
      <c r="B1835" s="28"/>
    </row>
    <row r="1836" spans="1:2">
      <c r="A1836" s="9"/>
      <c r="B1836" s="28"/>
    </row>
    <row r="1837" spans="1:2">
      <c r="A1837" s="9"/>
      <c r="B1837" s="28"/>
    </row>
    <row r="1838" spans="1:2">
      <c r="A1838" s="9"/>
      <c r="B1838" s="28"/>
    </row>
    <row r="1839" spans="1:2">
      <c r="A1839" s="9"/>
      <c r="B1839" s="28"/>
    </row>
    <row r="1840" spans="1:2">
      <c r="A1840" s="9"/>
      <c r="B1840" s="28"/>
    </row>
    <row r="1841" spans="1:2">
      <c r="A1841" s="9"/>
      <c r="B1841" s="28"/>
    </row>
    <row r="1842" spans="1:2">
      <c r="A1842" s="9"/>
      <c r="B1842" s="28"/>
    </row>
    <row r="1843" spans="1:2">
      <c r="A1843" s="9"/>
      <c r="B1843" s="28"/>
    </row>
    <row r="1844" spans="1:2">
      <c r="A1844" s="9"/>
      <c r="B1844" s="28"/>
    </row>
    <row r="1845" spans="1:2">
      <c r="A1845" s="9"/>
      <c r="B1845" s="28"/>
    </row>
    <row r="1846" spans="1:2">
      <c r="A1846" s="9"/>
      <c r="B1846" s="28"/>
    </row>
    <row r="1847" spans="1:2">
      <c r="A1847" s="9"/>
      <c r="B1847" s="28"/>
    </row>
    <row r="1848" spans="1:2">
      <c r="A1848" s="9"/>
      <c r="B1848" s="28"/>
    </row>
    <row r="1849" spans="1:2">
      <c r="A1849" s="9"/>
      <c r="B1849" s="28"/>
    </row>
    <row r="1850" spans="1:2">
      <c r="A1850" s="9"/>
      <c r="B1850" s="28"/>
    </row>
    <row r="1851" spans="1:2">
      <c r="A1851" s="9"/>
      <c r="B1851" s="28"/>
    </row>
    <row r="1852" spans="1:2">
      <c r="A1852" s="9"/>
      <c r="B1852" s="28"/>
    </row>
    <row r="1853" spans="1:2">
      <c r="A1853" s="9"/>
      <c r="B1853" s="1"/>
    </row>
    <row r="1854" spans="1:2">
      <c r="A1854" s="9"/>
      <c r="B1854" s="28"/>
    </row>
    <row r="1855" spans="1:2">
      <c r="A1855" s="9"/>
      <c r="B1855" s="28"/>
    </row>
    <row r="1856" spans="1:2">
      <c r="A1856" s="9"/>
      <c r="B1856" s="28"/>
    </row>
    <row r="1857" spans="1:2">
      <c r="A1857" s="9"/>
      <c r="B1857" s="28"/>
    </row>
    <row r="1858" spans="1:2">
      <c r="A1858" s="9"/>
      <c r="B1858" s="28"/>
    </row>
    <row r="1859" spans="1:2">
      <c r="A1859" s="9"/>
      <c r="B1859" s="28"/>
    </row>
    <row r="1860" spans="1:2">
      <c r="A1860" s="9"/>
      <c r="B1860" s="28"/>
    </row>
    <row r="1861" spans="1:2">
      <c r="A1861" s="9"/>
      <c r="B1861" s="28"/>
    </row>
    <row r="1862" spans="1:2">
      <c r="A1862" s="9"/>
      <c r="B1862" s="28"/>
    </row>
    <row r="1863" spans="1:2">
      <c r="A1863" s="9"/>
      <c r="B1863" s="28"/>
    </row>
    <row r="1864" spans="1:2">
      <c r="A1864" s="9"/>
      <c r="B1864" s="28"/>
    </row>
    <row r="1865" spans="1:2">
      <c r="A1865" s="9"/>
      <c r="B1865" s="28"/>
    </row>
    <row r="1866" spans="1:2">
      <c r="A1866" s="9"/>
      <c r="B1866" s="28"/>
    </row>
    <row r="1867" spans="1:2">
      <c r="A1867" s="9"/>
      <c r="B1867" s="28"/>
    </row>
    <row r="1868" spans="1:2">
      <c r="A1868" s="9"/>
      <c r="B1868" s="28"/>
    </row>
    <row r="1869" spans="1:2">
      <c r="A1869" s="9"/>
      <c r="B1869" s="28"/>
    </row>
    <row r="1870" spans="1:2">
      <c r="A1870" s="9"/>
      <c r="B1870" s="28"/>
    </row>
    <row r="1871" spans="1:2">
      <c r="A1871" s="9"/>
      <c r="B1871" s="28"/>
    </row>
    <row r="1872" spans="1:2">
      <c r="A1872" s="9"/>
      <c r="B1872" s="28"/>
    </row>
    <row r="1873" spans="1:2">
      <c r="A1873" s="9"/>
      <c r="B1873" s="28"/>
    </row>
    <row r="1874" spans="1:2">
      <c r="A1874" s="9"/>
      <c r="B1874" s="28"/>
    </row>
    <row r="1875" spans="1:2">
      <c r="A1875" s="9"/>
      <c r="B1875" s="28"/>
    </row>
    <row r="1876" spans="1:2">
      <c r="A1876" s="9"/>
      <c r="B1876" s="28"/>
    </row>
    <row r="1877" spans="1:2">
      <c r="A1877" s="9"/>
      <c r="B1877" s="28"/>
    </row>
    <row r="1878" spans="1:2">
      <c r="A1878" s="9"/>
      <c r="B1878" s="28"/>
    </row>
    <row r="1879" spans="1:2">
      <c r="A1879" s="9"/>
      <c r="B1879" s="28"/>
    </row>
    <row r="1880" spans="1:2">
      <c r="A1880" s="9"/>
      <c r="B1880" s="28"/>
    </row>
    <row r="1881" spans="1:2">
      <c r="A1881" s="9"/>
      <c r="B1881" s="28"/>
    </row>
    <row r="1882" spans="1:2">
      <c r="A1882" s="9"/>
      <c r="B1882" s="28"/>
    </row>
    <row r="1883" spans="1:2">
      <c r="A1883" s="9"/>
      <c r="B1883" s="28"/>
    </row>
    <row r="1884" spans="1:2">
      <c r="A1884" s="9"/>
      <c r="B1884" s="28"/>
    </row>
    <row r="1885" spans="1:2">
      <c r="A1885" s="9"/>
      <c r="B1885" s="28"/>
    </row>
    <row r="1886" spans="1:2">
      <c r="A1886" s="9"/>
      <c r="B1886" s="28"/>
    </row>
    <row r="1887" spans="1:2">
      <c r="A1887" s="9"/>
      <c r="B1887" s="28"/>
    </row>
    <row r="1888" spans="1:2">
      <c r="A1888" s="9"/>
      <c r="B1888" s="28"/>
    </row>
    <row r="1889" spans="1:2">
      <c r="A1889" s="9"/>
      <c r="B1889" s="28"/>
    </row>
    <row r="1890" spans="1:2">
      <c r="A1890" s="9"/>
      <c r="B1890" s="28"/>
    </row>
    <row r="1891" spans="1:2">
      <c r="A1891" s="9"/>
      <c r="B1891" s="28"/>
    </row>
    <row r="1892" spans="1:2">
      <c r="A1892" s="9"/>
      <c r="B1892" s="28"/>
    </row>
    <row r="1893" spans="1:2">
      <c r="A1893" s="9"/>
      <c r="B1893" s="28"/>
    </row>
    <row r="1894" spans="1:2">
      <c r="A1894" s="9"/>
      <c r="B1894" s="28"/>
    </row>
    <row r="1895" spans="1:2">
      <c r="A1895" s="9"/>
      <c r="B1895" s="28"/>
    </row>
    <row r="1896" spans="1:2">
      <c r="A1896" s="9"/>
      <c r="B1896" s="28"/>
    </row>
    <row r="1897" spans="1:2">
      <c r="A1897" s="9"/>
      <c r="B1897" s="28"/>
    </row>
    <row r="1898" spans="1:2">
      <c r="A1898" s="9"/>
      <c r="B1898" s="28"/>
    </row>
    <row r="1899" spans="1:2">
      <c r="A1899" s="9"/>
      <c r="B1899" s="28"/>
    </row>
    <row r="1900" spans="1:2">
      <c r="A1900" s="9"/>
      <c r="B1900" s="28"/>
    </row>
    <row r="1901" spans="1:2">
      <c r="A1901" s="9"/>
      <c r="B1901" s="28"/>
    </row>
    <row r="1902" spans="1:2">
      <c r="A1902" s="9"/>
      <c r="B1902" s="1"/>
    </row>
    <row r="1903" spans="1:2">
      <c r="A1903" s="9"/>
      <c r="B1903" s="28"/>
    </row>
    <row r="1904" spans="1:2">
      <c r="A1904" s="9"/>
      <c r="B1904" s="28"/>
    </row>
    <row r="1905" spans="1:2">
      <c r="A1905" s="9"/>
      <c r="B1905" s="28"/>
    </row>
    <row r="1906" spans="1:2">
      <c r="A1906" s="9"/>
      <c r="B1906" s="28"/>
    </row>
    <row r="1907" spans="1:2">
      <c r="A1907" s="9"/>
      <c r="B1907" s="28"/>
    </row>
    <row r="1908" spans="1:2">
      <c r="A1908" s="9"/>
      <c r="B1908" s="28"/>
    </row>
    <row r="1909" spans="1:2">
      <c r="A1909" s="9"/>
      <c r="B1909" s="28"/>
    </row>
    <row r="1910" spans="1:2">
      <c r="A1910" s="9"/>
      <c r="B1910" s="28"/>
    </row>
    <row r="1911" spans="1:2">
      <c r="A1911" s="9"/>
      <c r="B1911" s="28"/>
    </row>
    <row r="1912" spans="1:2">
      <c r="A1912" s="9"/>
      <c r="B1912" s="28"/>
    </row>
    <row r="1913" spans="1:2">
      <c r="A1913" s="9"/>
      <c r="B1913" s="28"/>
    </row>
    <row r="1914" spans="1:2">
      <c r="A1914" s="9"/>
      <c r="B1914" s="28"/>
    </row>
    <row r="1915" spans="1:2">
      <c r="A1915" s="9"/>
      <c r="B1915" s="28"/>
    </row>
    <row r="1916" spans="1:2">
      <c r="A1916" s="9"/>
      <c r="B1916" s="28"/>
    </row>
    <row r="1917" spans="1:2">
      <c r="A1917" s="9"/>
      <c r="B1917" s="28"/>
    </row>
    <row r="1918" spans="1:2">
      <c r="A1918" s="9"/>
      <c r="B1918" s="28"/>
    </row>
    <row r="1919" spans="1:2">
      <c r="A1919" s="9"/>
      <c r="B1919" s="28"/>
    </row>
    <row r="1920" spans="1:2">
      <c r="A1920" s="9"/>
      <c r="B1920" s="28"/>
    </row>
    <row r="1921" spans="1:2">
      <c r="A1921" s="9"/>
      <c r="B1921" s="28"/>
    </row>
    <row r="1922" spans="1:2">
      <c r="A1922" s="9"/>
      <c r="B1922" s="1"/>
    </row>
    <row r="1923" spans="1:2">
      <c r="A1923" s="9"/>
      <c r="B1923" s="28"/>
    </row>
    <row r="1924" spans="1:2">
      <c r="A1924" s="9"/>
      <c r="B1924" s="28"/>
    </row>
    <row r="1925" spans="1:2">
      <c r="A1925" s="9"/>
      <c r="B1925" s="28"/>
    </row>
    <row r="1926" spans="1:2">
      <c r="A1926" s="9"/>
      <c r="B1926" s="28"/>
    </row>
    <row r="1927" spans="1:2">
      <c r="A1927" s="9"/>
      <c r="B1927" s="28"/>
    </row>
    <row r="1928" spans="1:2">
      <c r="A1928" s="9"/>
      <c r="B1928" s="28"/>
    </row>
    <row r="1929" spans="1:2">
      <c r="A1929" s="9"/>
      <c r="B1929" s="28"/>
    </row>
    <row r="1930" spans="1:2">
      <c r="A1930" s="9"/>
      <c r="B1930" s="28"/>
    </row>
    <row r="1931" spans="1:2">
      <c r="A1931" s="9"/>
      <c r="B1931" s="28"/>
    </row>
    <row r="1932" spans="1:2">
      <c r="A1932" s="9"/>
      <c r="B1932" s="28"/>
    </row>
    <row r="1933" spans="1:2" ht="13.5">
      <c r="A1933" s="9"/>
      <c r="B1933" s="58"/>
    </row>
    <row r="1934" spans="1:2" ht="13.5">
      <c r="A1934" s="9"/>
      <c r="B1934" s="58"/>
    </row>
    <row r="1935" spans="1:2">
      <c r="A1935" s="9"/>
      <c r="B1935" s="1"/>
    </row>
    <row r="1936" spans="1:2" ht="13.5">
      <c r="A1936" s="9"/>
      <c r="B1936" s="58"/>
    </row>
    <row r="1937" spans="1:2" ht="13.5">
      <c r="A1937" s="9"/>
      <c r="B1937" s="58"/>
    </row>
    <row r="1938" spans="1:2" ht="13.5">
      <c r="A1938" s="9"/>
      <c r="B1938" s="58"/>
    </row>
    <row r="1939" spans="1:2" ht="13.5">
      <c r="A1939" s="9"/>
      <c r="B1939" s="58"/>
    </row>
    <row r="1940" spans="1:2" ht="13.5">
      <c r="A1940" s="9"/>
      <c r="B1940" s="58"/>
    </row>
    <row r="1941" spans="1:2" ht="13.5">
      <c r="A1941" s="9"/>
      <c r="B1941" s="58"/>
    </row>
    <row r="1942" spans="1:2" ht="13.5">
      <c r="A1942" s="9"/>
      <c r="B1942" s="58"/>
    </row>
    <row r="1943" spans="1:2" ht="13.5">
      <c r="A1943" s="9"/>
      <c r="B1943" s="58"/>
    </row>
    <row r="1944" spans="1:2" ht="13.5">
      <c r="A1944" s="9"/>
      <c r="B1944" s="58"/>
    </row>
    <row r="1945" spans="1:2" ht="13.5">
      <c r="A1945" s="9"/>
      <c r="B1945" s="58"/>
    </row>
    <row r="1946" spans="1:2" ht="13.5">
      <c r="A1946" s="9"/>
      <c r="B1946" s="58"/>
    </row>
    <row r="1947" spans="1:2" ht="13.5">
      <c r="A1947" s="9"/>
      <c r="B1947" s="58"/>
    </row>
    <row r="1948" spans="1:2" ht="13.5">
      <c r="A1948" s="9"/>
      <c r="B1948" s="58"/>
    </row>
    <row r="1949" spans="1:2" ht="13.5">
      <c r="A1949" s="9"/>
      <c r="B1949" s="58"/>
    </row>
    <row r="1950" spans="1:2" ht="13.5">
      <c r="A1950" s="9"/>
      <c r="B1950" s="58"/>
    </row>
    <row r="1951" spans="1:2" ht="13.5">
      <c r="A1951" s="9"/>
      <c r="B1951" s="58"/>
    </row>
    <row r="1952" spans="1:2" ht="13.5">
      <c r="B1952" s="56"/>
    </row>
    <row r="1953" spans="2:2" ht="13.5">
      <c r="B1953" s="11"/>
    </row>
    <row r="1954" spans="2:2" ht="13.5">
      <c r="B1954" s="11"/>
    </row>
    <row r="1955" spans="2:2" ht="13.5">
      <c r="B1955" s="11"/>
    </row>
    <row r="1956" spans="2:2" ht="13.5">
      <c r="B1956" s="11"/>
    </row>
    <row r="1957" spans="2:2" ht="13.5">
      <c r="B1957" s="11"/>
    </row>
    <row r="1958" spans="2:2" ht="13.5">
      <c r="B1958" s="11"/>
    </row>
    <row r="1959" spans="2:2" ht="13.5">
      <c r="B1959" s="11"/>
    </row>
    <row r="1960" spans="2:2" ht="13.5">
      <c r="B1960" s="11"/>
    </row>
    <row r="1961" spans="2:2" ht="13.5">
      <c r="B1961" s="11"/>
    </row>
    <row r="1962" spans="2:2" ht="13.5">
      <c r="B1962" s="11"/>
    </row>
    <row r="1963" spans="2:2" ht="13.5">
      <c r="B1963" s="11"/>
    </row>
    <row r="1964" spans="2:2" ht="13.5">
      <c r="B1964" s="11"/>
    </row>
    <row r="1965" spans="2:2" ht="13.5">
      <c r="B1965" s="11"/>
    </row>
    <row r="1966" spans="2:2" ht="13.5">
      <c r="B1966" s="11"/>
    </row>
    <row r="1967" spans="2:2" ht="13.5">
      <c r="B1967" s="11"/>
    </row>
    <row r="1968" spans="2:2" ht="13.5">
      <c r="B1968" s="11"/>
    </row>
    <row r="1969" spans="2:2" ht="13.5">
      <c r="B1969" s="11"/>
    </row>
    <row r="1970" spans="2:2" ht="13.5">
      <c r="B1970" s="11"/>
    </row>
    <row r="1971" spans="2:2" ht="13.5">
      <c r="B1971" s="11"/>
    </row>
    <row r="1972" spans="2:2" ht="13.5">
      <c r="B1972" s="11"/>
    </row>
    <row r="1973" spans="2:2" ht="13.5">
      <c r="B1973" s="11"/>
    </row>
    <row r="1974" spans="2:2" ht="13.5">
      <c r="B1974" s="11"/>
    </row>
    <row r="1975" spans="2:2" ht="13.5">
      <c r="B1975" s="11"/>
    </row>
    <row r="1976" spans="2:2" ht="13.5">
      <c r="B1976" s="11"/>
    </row>
    <row r="1977" spans="2:2" ht="13.5">
      <c r="B1977" s="11"/>
    </row>
    <row r="1978" spans="2:2" ht="13.5">
      <c r="B1978" s="11"/>
    </row>
    <row r="1979" spans="2:2" ht="13.5">
      <c r="B1979" s="11"/>
    </row>
    <row r="1980" spans="2:2" ht="13.5">
      <c r="B1980" s="11"/>
    </row>
    <row r="1981" spans="2:2" ht="13.5">
      <c r="B1981" s="11"/>
    </row>
    <row r="1982" spans="2:2" ht="13.5">
      <c r="B1982" s="11"/>
    </row>
    <row r="1983" spans="2:2" ht="13.5">
      <c r="B1983" s="11"/>
    </row>
    <row r="1984" spans="2:2" ht="13.5">
      <c r="B1984" s="11"/>
    </row>
    <row r="1985" spans="2:2" ht="13.5">
      <c r="B1985" s="11"/>
    </row>
    <row r="1986" spans="2:2" ht="13.5">
      <c r="B1986" s="11"/>
    </row>
    <row r="1987" spans="2:2" ht="13.5">
      <c r="B1987" s="11"/>
    </row>
    <row r="1988" spans="2:2" ht="13.5">
      <c r="B1988" s="11"/>
    </row>
    <row r="1989" spans="2:2" ht="13.5">
      <c r="B1989" s="11"/>
    </row>
    <row r="1990" spans="2:2" ht="13.5">
      <c r="B1990" s="11"/>
    </row>
    <row r="1991" spans="2:2" ht="13.5">
      <c r="B1991" s="11"/>
    </row>
    <row r="1992" spans="2:2" ht="13.5">
      <c r="B1992" s="11"/>
    </row>
    <row r="1993" spans="2:2" ht="13.5">
      <c r="B1993" s="11"/>
    </row>
    <row r="1994" spans="2:2" ht="13.5">
      <c r="B1994" s="11"/>
    </row>
    <row r="1995" spans="2:2" ht="13.5">
      <c r="B1995" s="11"/>
    </row>
    <row r="1996" spans="2:2" ht="13.5">
      <c r="B1996" s="11"/>
    </row>
    <row r="1997" spans="2:2" ht="13.5">
      <c r="B1997" s="11"/>
    </row>
    <row r="1998" spans="2:2" ht="13.5">
      <c r="B1998" s="11"/>
    </row>
    <row r="1999" spans="2:2" ht="13.5">
      <c r="B1999" s="11"/>
    </row>
    <row r="2000" spans="2:2" ht="13.5">
      <c r="B2000" s="11"/>
    </row>
    <row r="2001" spans="2:2" ht="13.5">
      <c r="B2001" s="11"/>
    </row>
    <row r="2002" spans="2:2" ht="13.5">
      <c r="B2002" s="11"/>
    </row>
    <row r="2003" spans="2:2" ht="13.5">
      <c r="B2003" s="11"/>
    </row>
    <row r="2004" spans="2:2" ht="13.5">
      <c r="B2004" s="11"/>
    </row>
    <row r="2005" spans="2:2" ht="13.5">
      <c r="B2005" s="11"/>
    </row>
    <row r="2006" spans="2:2" ht="13.5">
      <c r="B2006" s="11"/>
    </row>
    <row r="2007" spans="2:2" ht="13.5">
      <c r="B2007" s="11"/>
    </row>
    <row r="2008" spans="2:2" ht="13.5">
      <c r="B2008" s="11"/>
    </row>
    <row r="2009" spans="2:2" ht="13.5">
      <c r="B2009" s="11"/>
    </row>
    <row r="2010" spans="2:2" ht="13.5">
      <c r="B2010" s="11"/>
    </row>
    <row r="2011" spans="2:2" ht="13.5">
      <c r="B2011" s="11"/>
    </row>
    <row r="2012" spans="2:2" ht="13.5">
      <c r="B2012" s="11"/>
    </row>
    <row r="2013" spans="2:2" ht="13.5">
      <c r="B2013" s="11"/>
    </row>
    <row r="2014" spans="2:2" ht="13.5">
      <c r="B2014" s="11"/>
    </row>
    <row r="2015" spans="2:2" ht="13.5">
      <c r="B2015" s="11"/>
    </row>
    <row r="2016" spans="2:2" ht="13.5">
      <c r="B2016" s="11"/>
    </row>
    <row r="2017" spans="2:2" ht="13.5">
      <c r="B2017" s="11"/>
    </row>
    <row r="2018" spans="2:2" ht="13.5">
      <c r="B2018" s="11"/>
    </row>
    <row r="2019" spans="2:2" ht="13.5">
      <c r="B2019" s="11"/>
    </row>
    <row r="2020" spans="2:2" ht="13.5">
      <c r="B2020" s="11"/>
    </row>
    <row r="2021" spans="2:2" ht="13.5">
      <c r="B2021" s="11"/>
    </row>
    <row r="2022" spans="2:2" ht="13.5">
      <c r="B2022" s="11"/>
    </row>
    <row r="2023" spans="2:2" ht="13.5">
      <c r="B2023" s="11"/>
    </row>
    <row r="2024" spans="2:2" ht="13.5">
      <c r="B2024" s="11"/>
    </row>
    <row r="2025" spans="2:2" ht="13.5">
      <c r="B2025" s="11"/>
    </row>
    <row r="2026" spans="2:2" ht="13.5">
      <c r="B2026" s="11"/>
    </row>
    <row r="2027" spans="2:2">
      <c r="B2027"/>
    </row>
    <row r="2028" spans="2:2" ht="13.5">
      <c r="B2028" s="11"/>
    </row>
    <row r="2029" spans="2:2" ht="13.5">
      <c r="B2029" s="11"/>
    </row>
    <row r="2030" spans="2:2" ht="13.5">
      <c r="B2030" s="11"/>
    </row>
    <row r="2031" spans="2:2" ht="13.5">
      <c r="B2031" s="11"/>
    </row>
    <row r="2032" spans="2:2" ht="13.5">
      <c r="B2032" s="11"/>
    </row>
    <row r="2033" spans="2:2" ht="13.5">
      <c r="B2033" s="11"/>
    </row>
    <row r="2034" spans="2:2" ht="13.5">
      <c r="B2034" s="11"/>
    </row>
    <row r="2035" spans="2:2" ht="13.5">
      <c r="B2035" s="11"/>
    </row>
    <row r="2036" spans="2:2" ht="13.5">
      <c r="B2036" s="11"/>
    </row>
    <row r="2037" spans="2:2" ht="13.5">
      <c r="B2037" s="11"/>
    </row>
    <row r="2038" spans="2:2" ht="13.5">
      <c r="B2038" s="11"/>
    </row>
    <row r="2039" spans="2:2" ht="13.5">
      <c r="B2039" s="11"/>
    </row>
    <row r="2040" spans="2:2" ht="13.5">
      <c r="B2040" s="11"/>
    </row>
    <row r="2041" spans="2:2" ht="13.5">
      <c r="B2041" s="11"/>
    </row>
    <row r="2042" spans="2:2" ht="13.5">
      <c r="B2042" s="11"/>
    </row>
    <row r="2043" spans="2:2" ht="13.5">
      <c r="B2043" s="11"/>
    </row>
    <row r="2044" spans="2:2" ht="13.5">
      <c r="B2044" s="11"/>
    </row>
    <row r="2045" spans="2:2" ht="13.5">
      <c r="B2045" s="11"/>
    </row>
    <row r="2046" spans="2:2" ht="13.5">
      <c r="B2046" s="11"/>
    </row>
    <row r="2047" spans="2:2" ht="13.5">
      <c r="B2047" s="11"/>
    </row>
    <row r="2048" spans="2:2" ht="13.5">
      <c r="B2048" s="11"/>
    </row>
    <row r="2049" spans="2:2" ht="13.5">
      <c r="B2049" s="11"/>
    </row>
    <row r="2050" spans="2:2" ht="13.5">
      <c r="B2050" s="11"/>
    </row>
    <row r="2051" spans="2:2" ht="13.5">
      <c r="B2051" s="11"/>
    </row>
    <row r="2052" spans="2:2" ht="13.5">
      <c r="B2052" s="11"/>
    </row>
    <row r="2053" spans="2:2" ht="13.5">
      <c r="B2053" s="11"/>
    </row>
    <row r="2054" spans="2:2" ht="13.5">
      <c r="B2054" s="11"/>
    </row>
    <row r="2055" spans="2:2" ht="13.5">
      <c r="B2055" s="11"/>
    </row>
    <row r="2056" spans="2:2" ht="13.5">
      <c r="B2056" s="11"/>
    </row>
    <row r="2057" spans="2:2" ht="13.5">
      <c r="B2057" s="11"/>
    </row>
    <row r="2058" spans="2:2" ht="13.5">
      <c r="B2058" s="11"/>
    </row>
    <row r="2059" spans="2:2" ht="13.5">
      <c r="B2059" s="11"/>
    </row>
    <row r="2060" spans="2:2" ht="13.5">
      <c r="B2060" s="11"/>
    </row>
    <row r="2061" spans="2:2" ht="13.5">
      <c r="B2061" s="11"/>
    </row>
    <row r="2062" spans="2:2" ht="13.5">
      <c r="B2062" s="11"/>
    </row>
    <row r="2063" spans="2:2" ht="13.5">
      <c r="B2063" s="11"/>
    </row>
    <row r="2064" spans="2:2" ht="13.5">
      <c r="B2064" s="11"/>
    </row>
    <row r="2065" spans="2:2" ht="13.5">
      <c r="B2065" s="11"/>
    </row>
    <row r="2066" spans="2:2" ht="13.5">
      <c r="B2066" s="11"/>
    </row>
    <row r="2067" spans="2:2" ht="13.5">
      <c r="B2067" s="11"/>
    </row>
    <row r="2068" spans="2:2" ht="13.5">
      <c r="B2068" s="11"/>
    </row>
    <row r="2069" spans="2:2" ht="13.5">
      <c r="B2069" s="11"/>
    </row>
    <row r="2070" spans="2:2" ht="13.5">
      <c r="B2070" s="11"/>
    </row>
    <row r="2071" spans="2:2">
      <c r="B2071"/>
    </row>
    <row r="2072" spans="2:2" ht="13.5">
      <c r="B2072" s="11"/>
    </row>
    <row r="2073" spans="2:2" ht="13.5">
      <c r="B2073" s="11"/>
    </row>
    <row r="2074" spans="2:2" ht="13.5">
      <c r="B2074" s="11"/>
    </row>
    <row r="2075" spans="2:2" ht="13.5">
      <c r="B2075" s="11"/>
    </row>
    <row r="2076" spans="2:2" ht="13.5">
      <c r="B2076" s="11"/>
    </row>
    <row r="2077" spans="2:2" ht="13.5">
      <c r="B2077" s="11"/>
    </row>
    <row r="2078" spans="2:2" ht="13.5">
      <c r="B2078" s="11"/>
    </row>
    <row r="2079" spans="2:2" ht="13.5">
      <c r="B2079" s="11"/>
    </row>
    <row r="2080" spans="2:2" ht="13.5">
      <c r="B2080" s="11"/>
    </row>
    <row r="2081" spans="2:2" ht="13.5">
      <c r="B2081" s="11"/>
    </row>
    <row r="2082" spans="2:2" ht="13.5">
      <c r="B2082" s="11"/>
    </row>
    <row r="2083" spans="2:2" ht="13.5">
      <c r="B2083" s="11"/>
    </row>
    <row r="2084" spans="2:2" ht="13.5">
      <c r="B2084" s="11"/>
    </row>
    <row r="2085" spans="2:2" ht="13.5">
      <c r="B2085" s="11"/>
    </row>
    <row r="2086" spans="2:2" ht="13.5">
      <c r="B2086" s="11"/>
    </row>
    <row r="2087" spans="2:2" ht="13.5">
      <c r="B2087" s="11"/>
    </row>
    <row r="2088" spans="2:2" ht="13.5">
      <c r="B2088" s="11"/>
    </row>
    <row r="2089" spans="2:2" ht="13.5">
      <c r="B2089" s="11"/>
    </row>
    <row r="2090" spans="2:2" ht="13.5">
      <c r="B2090" s="11"/>
    </row>
    <row r="2091" spans="2:2" ht="13.5">
      <c r="B2091" s="11"/>
    </row>
    <row r="2092" spans="2:2" ht="13.5">
      <c r="B2092" s="11"/>
    </row>
    <row r="2093" spans="2:2" ht="13.5">
      <c r="B2093" s="11"/>
    </row>
    <row r="2094" spans="2:2" ht="13.5">
      <c r="B2094" s="11"/>
    </row>
    <row r="2095" spans="2:2" ht="13.5">
      <c r="B2095" s="11"/>
    </row>
    <row r="2096" spans="2:2" ht="13.5">
      <c r="B2096" s="11"/>
    </row>
    <row r="2097" spans="2:2">
      <c r="B2097"/>
    </row>
    <row r="2098" spans="2:2" ht="13.5">
      <c r="B2098" s="11"/>
    </row>
    <row r="2099" spans="2:2" ht="13.5">
      <c r="B2099" s="11"/>
    </row>
    <row r="2100" spans="2:2" ht="13.5">
      <c r="B2100" s="11"/>
    </row>
    <row r="2101" spans="2:2" ht="13.5">
      <c r="B2101" s="11"/>
    </row>
    <row r="2102" spans="2:2" ht="13.5">
      <c r="B2102" s="11"/>
    </row>
    <row r="2103" spans="2:2" ht="13.5">
      <c r="B2103" s="11"/>
    </row>
    <row r="2104" spans="2:2" ht="13.5">
      <c r="B2104" s="11"/>
    </row>
    <row r="2105" spans="2:2" ht="13.5">
      <c r="B2105" s="11"/>
    </row>
    <row r="2106" spans="2:2" ht="13.5">
      <c r="B2106" s="11"/>
    </row>
    <row r="2107" spans="2:2" ht="13.5">
      <c r="B2107" s="11"/>
    </row>
    <row r="2108" spans="2:2" ht="13.5">
      <c r="B2108" s="11"/>
    </row>
    <row r="2109" spans="2:2" ht="13.5">
      <c r="B2109" s="11"/>
    </row>
    <row r="2110" spans="2:2" ht="13.5">
      <c r="B2110" s="11"/>
    </row>
    <row r="2111" spans="2:2" ht="13.5">
      <c r="B2111" s="11"/>
    </row>
    <row r="2112" spans="2:2" ht="13.5">
      <c r="B2112" s="11"/>
    </row>
    <row r="2113" spans="2:2" ht="13.5">
      <c r="B2113" s="11"/>
    </row>
    <row r="2114" spans="2:2" ht="13.5">
      <c r="B2114" s="11"/>
    </row>
    <row r="2115" spans="2:2" ht="13.5">
      <c r="B2115" s="11"/>
    </row>
    <row r="2116" spans="2:2" ht="13.5">
      <c r="B2116" s="11"/>
    </row>
    <row r="2117" spans="2:2">
      <c r="B2117"/>
    </row>
    <row r="2118" spans="2:2" ht="13.5">
      <c r="B2118" s="11"/>
    </row>
    <row r="2119" spans="2:2" ht="13.5">
      <c r="B2119" s="11"/>
    </row>
    <row r="2120" spans="2:2" ht="13.5">
      <c r="B2120" s="11"/>
    </row>
    <row r="2121" spans="2:2" ht="13.5">
      <c r="B2121" s="11"/>
    </row>
    <row r="2122" spans="2:2" ht="13.5">
      <c r="B2122" s="11"/>
    </row>
    <row r="2123" spans="2:2" ht="13.5">
      <c r="B2123" s="11"/>
    </row>
    <row r="2124" spans="2:2" ht="13.5">
      <c r="B2124" s="11"/>
    </row>
    <row r="2125" spans="2:2" ht="13.5">
      <c r="B2125" s="11"/>
    </row>
    <row r="2126" spans="2:2" ht="13.5">
      <c r="B2126" s="11"/>
    </row>
    <row r="2127" spans="2:2" ht="13.5">
      <c r="B2127" s="11"/>
    </row>
    <row r="2128" spans="2:2" ht="13.5">
      <c r="B2128" s="11"/>
    </row>
    <row r="2129" spans="2:2" ht="13.5">
      <c r="B2129" s="11"/>
    </row>
    <row r="2130" spans="2:2" ht="13.5">
      <c r="B2130" s="11"/>
    </row>
    <row r="2131" spans="2:2" ht="13.5">
      <c r="B2131" s="11"/>
    </row>
    <row r="2132" spans="2:2" ht="13.5">
      <c r="B2132" s="11"/>
    </row>
    <row r="2133" spans="2:2" ht="13.5">
      <c r="B2133" s="11"/>
    </row>
    <row r="2134" spans="2:2" ht="13.5">
      <c r="B2134" s="11"/>
    </row>
    <row r="2135" spans="2:2" ht="13.5">
      <c r="B2135" s="11"/>
    </row>
    <row r="2136" spans="2:2" ht="13.5">
      <c r="B2136" s="11"/>
    </row>
    <row r="2137" spans="2:2" ht="13.5">
      <c r="B2137" s="11"/>
    </row>
    <row r="2138" spans="2:2" ht="13.5">
      <c r="B2138" s="11"/>
    </row>
    <row r="2139" spans="2:2" ht="13.5">
      <c r="B2139" s="11"/>
    </row>
    <row r="2140" spans="2:2">
      <c r="B2140"/>
    </row>
    <row r="2141" spans="2:2" ht="13.5">
      <c r="B2141" s="11"/>
    </row>
    <row r="2142" spans="2:2" ht="13.5">
      <c r="B2142" s="11"/>
    </row>
    <row r="2143" spans="2:2" ht="13.5">
      <c r="B2143" s="11"/>
    </row>
    <row r="2144" spans="2:2" ht="13.5">
      <c r="B2144" s="11"/>
    </row>
    <row r="2145" spans="2:2" ht="13.5">
      <c r="B2145" s="11"/>
    </row>
    <row r="2146" spans="2:2" ht="13.5">
      <c r="B2146" s="11"/>
    </row>
    <row r="2147" spans="2:2" ht="13.5">
      <c r="B2147" s="11"/>
    </row>
    <row r="2148" spans="2:2" ht="13.5">
      <c r="B2148" s="11"/>
    </row>
    <row r="2149" spans="2:2">
      <c r="B2149"/>
    </row>
    <row r="2150" spans="2:2" ht="13.5">
      <c r="B2150" s="11"/>
    </row>
    <row r="2151" spans="2:2" ht="13.5">
      <c r="B2151" s="11"/>
    </row>
    <row r="2152" spans="2:2" ht="13.5">
      <c r="B2152" s="11"/>
    </row>
    <row r="2153" spans="2:2" ht="13.5">
      <c r="B2153" s="11"/>
    </row>
    <row r="2154" spans="2:2" ht="13.5">
      <c r="B2154" s="11"/>
    </row>
    <row r="2155" spans="2:2" ht="13.5">
      <c r="B2155" s="11"/>
    </row>
    <row r="2156" spans="2:2" ht="13.5">
      <c r="B2156" s="11"/>
    </row>
    <row r="2157" spans="2:2" ht="13.5">
      <c r="B2157" s="11"/>
    </row>
    <row r="2158" spans="2:2" ht="13.5">
      <c r="B2158" s="11"/>
    </row>
    <row r="2159" spans="2:2">
      <c r="B2159"/>
    </row>
    <row r="2160" spans="2:2" ht="13.5">
      <c r="B2160" s="11"/>
    </row>
    <row r="2161" spans="2:2" ht="13.5">
      <c r="B2161" s="11"/>
    </row>
    <row r="2162" spans="2:2" ht="13.5">
      <c r="B2162" s="11"/>
    </row>
    <row r="2163" spans="2:2" ht="13.5">
      <c r="B2163" s="11"/>
    </row>
    <row r="2164" spans="2:2" ht="13.5">
      <c r="B2164" s="11"/>
    </row>
    <row r="2165" spans="2:2" ht="13.5">
      <c r="B2165" s="11"/>
    </row>
    <row r="2166" spans="2:2" ht="13.5">
      <c r="B2166" s="11"/>
    </row>
    <row r="2167" spans="2:2" ht="13.5">
      <c r="B2167" s="11"/>
    </row>
    <row r="2168" spans="2:2" ht="13.5">
      <c r="B2168" s="11"/>
    </row>
    <row r="2169" spans="2:2" ht="13.5">
      <c r="B2169" s="11"/>
    </row>
    <row r="2170" spans="2:2" ht="13.5">
      <c r="B2170" s="11"/>
    </row>
    <row r="2171" spans="2:2" ht="13.5">
      <c r="B2171" s="11"/>
    </row>
    <row r="2172" spans="2:2" ht="13.5">
      <c r="B2172" s="11"/>
    </row>
    <row r="2173" spans="2:2" ht="13.5">
      <c r="B2173" s="11"/>
    </row>
    <row r="2174" spans="2:2" ht="13.5">
      <c r="B2174" s="11"/>
    </row>
    <row r="2175" spans="2:2" ht="13.5">
      <c r="B2175" s="11"/>
    </row>
    <row r="2176" spans="2:2" ht="13.5">
      <c r="B2176" s="11"/>
    </row>
    <row r="2177" spans="2:2" ht="13.5">
      <c r="B2177" s="11"/>
    </row>
    <row r="2178" spans="2:2" ht="13.5">
      <c r="B2178" s="11"/>
    </row>
    <row r="2179" spans="2:2" ht="13.5">
      <c r="B2179" s="11"/>
    </row>
    <row r="2180" spans="2:2" ht="13.5">
      <c r="B2180" s="11"/>
    </row>
    <row r="2181" spans="2:2">
      <c r="B2181"/>
    </row>
    <row r="2182" spans="2:2" ht="13.5">
      <c r="B2182" s="11"/>
    </row>
    <row r="2183" spans="2:2" ht="13.5">
      <c r="B2183" s="11"/>
    </row>
    <row r="2184" spans="2:2" ht="13.5">
      <c r="B2184" s="11"/>
    </row>
    <row r="2185" spans="2:2" ht="13.5">
      <c r="B2185" s="11"/>
    </row>
    <row r="2186" spans="2:2">
      <c r="B2186"/>
    </row>
    <row r="2187" spans="2:2" ht="13.5">
      <c r="B2187" s="11"/>
    </row>
    <row r="2188" spans="2:2" ht="13.5">
      <c r="B2188" s="11"/>
    </row>
    <row r="2189" spans="2:2" ht="13.5">
      <c r="B2189" s="11"/>
    </row>
    <row r="2190" spans="2:2" ht="13.5">
      <c r="B2190" s="11"/>
    </row>
    <row r="2191" spans="2:2" ht="13.5">
      <c r="B2191" s="11"/>
    </row>
    <row r="2192" spans="2:2" ht="13.5">
      <c r="B2192" s="11"/>
    </row>
    <row r="2193" spans="2:2" ht="13.5">
      <c r="B2193" s="11"/>
    </row>
    <row r="2194" spans="2:2" ht="13.5">
      <c r="B2194" s="11"/>
    </row>
    <row r="2195" spans="2:2" ht="13.5">
      <c r="B2195" s="11"/>
    </row>
    <row r="2196" spans="2:2" ht="13.5">
      <c r="B2196" s="11"/>
    </row>
    <row r="2197" spans="2:2" ht="13.5">
      <c r="B2197" s="11"/>
    </row>
    <row r="2198" spans="2:2" ht="13.5">
      <c r="B2198" s="11"/>
    </row>
    <row r="2199" spans="2:2" ht="13.5">
      <c r="B2199" s="11"/>
    </row>
    <row r="2200" spans="2:2" ht="13.5">
      <c r="B2200" s="11"/>
    </row>
    <row r="2201" spans="2:2" ht="13.5">
      <c r="B2201" s="11"/>
    </row>
    <row r="2202" spans="2:2" ht="13.5">
      <c r="B2202" s="11"/>
    </row>
    <row r="2203" spans="2:2" ht="13.5">
      <c r="B2203" s="11"/>
    </row>
    <row r="2204" spans="2:2" ht="13.5">
      <c r="B2204" s="11"/>
    </row>
    <row r="2205" spans="2:2" ht="13.5">
      <c r="B2205" s="11"/>
    </row>
    <row r="2206" spans="2:2" ht="13.5">
      <c r="B2206" s="11"/>
    </row>
    <row r="2207" spans="2:2" ht="13.5">
      <c r="B2207" s="11"/>
    </row>
    <row r="2208" spans="2:2" ht="13.5">
      <c r="B2208" s="11"/>
    </row>
    <row r="2209" spans="2:2" ht="13.5">
      <c r="B2209" s="11"/>
    </row>
    <row r="2210" spans="2:2" ht="13.5">
      <c r="B2210" s="11"/>
    </row>
    <row r="2211" spans="2:2" ht="13.5">
      <c r="B2211" s="11"/>
    </row>
    <row r="2212" spans="2:2" ht="13.5">
      <c r="B2212" s="11"/>
    </row>
    <row r="2213" spans="2:2" ht="13.5">
      <c r="B2213" s="11"/>
    </row>
    <row r="2214" spans="2:2" ht="13.5">
      <c r="B2214" s="11"/>
    </row>
    <row r="2215" spans="2:2" ht="13.5">
      <c r="B2215" s="11"/>
    </row>
    <row r="2216" spans="2:2" ht="13.5">
      <c r="B2216" s="11"/>
    </row>
    <row r="2217" spans="2:2" ht="13.5">
      <c r="B2217" s="11"/>
    </row>
    <row r="2218" spans="2:2" ht="13.5">
      <c r="B2218" s="11"/>
    </row>
    <row r="2219" spans="2:2" ht="13.5">
      <c r="B2219" s="11"/>
    </row>
    <row r="2220" spans="2:2" ht="13.5">
      <c r="B2220" s="11"/>
    </row>
    <row r="2221" spans="2:2" ht="13.5">
      <c r="B2221" s="11"/>
    </row>
    <row r="2222" spans="2:2" ht="13.5">
      <c r="B2222" s="11"/>
    </row>
    <row r="2223" spans="2:2" ht="13.5">
      <c r="B2223" s="11"/>
    </row>
    <row r="2224" spans="2:2" ht="13.5">
      <c r="B2224" s="11"/>
    </row>
    <row r="2225" spans="2:2" ht="13.5">
      <c r="B2225" s="11"/>
    </row>
    <row r="2226" spans="2:2" ht="13.5">
      <c r="B2226" s="11"/>
    </row>
    <row r="2227" spans="2:2" ht="13.5">
      <c r="B2227" s="11"/>
    </row>
    <row r="2228" spans="2:2" ht="13.5">
      <c r="B2228" s="11"/>
    </row>
    <row r="2229" spans="2:2" ht="13.5">
      <c r="B2229" s="11"/>
    </row>
    <row r="2230" spans="2:2" ht="13.5">
      <c r="B2230" s="11"/>
    </row>
    <row r="2231" spans="2:2" ht="13.5">
      <c r="B2231" s="11"/>
    </row>
    <row r="2232" spans="2:2" ht="13.5">
      <c r="B2232" s="11"/>
    </row>
    <row r="2233" spans="2:2" ht="13.5">
      <c r="B2233" s="11"/>
    </row>
    <row r="2234" spans="2:2" ht="13.5">
      <c r="B2234" s="11"/>
    </row>
    <row r="2235" spans="2:2" ht="13.5">
      <c r="B2235" s="11"/>
    </row>
    <row r="2236" spans="2:2" ht="13.5">
      <c r="B2236" s="11"/>
    </row>
    <row r="2237" spans="2:2" ht="13.5">
      <c r="B2237" s="11"/>
    </row>
    <row r="2238" spans="2:2" ht="13.5">
      <c r="B2238" s="11"/>
    </row>
    <row r="2239" spans="2:2" ht="13.5">
      <c r="B2239" s="11"/>
    </row>
    <row r="2240" spans="2:2" ht="13.5">
      <c r="B2240" s="11"/>
    </row>
    <row r="2241" spans="2:2" ht="13.5">
      <c r="B2241" s="11"/>
    </row>
    <row r="2242" spans="2:2" ht="13.5">
      <c r="B2242" s="11"/>
    </row>
    <row r="2243" spans="2:2" ht="13.5">
      <c r="B2243" s="11"/>
    </row>
    <row r="2244" spans="2:2" ht="13.5">
      <c r="B2244" s="11"/>
    </row>
    <row r="2245" spans="2:2" ht="13.5">
      <c r="B2245" s="11"/>
    </row>
    <row r="2246" spans="2:2" ht="13.5">
      <c r="B2246" s="11"/>
    </row>
    <row r="2247" spans="2:2" ht="13.5">
      <c r="B2247" s="11"/>
    </row>
    <row r="2248" spans="2:2" ht="13.5">
      <c r="B2248" s="11"/>
    </row>
    <row r="2249" spans="2:2" ht="13.5">
      <c r="B2249" s="11"/>
    </row>
    <row r="2250" spans="2:2" ht="13.5">
      <c r="B2250" s="11"/>
    </row>
    <row r="2251" spans="2:2">
      <c r="B2251"/>
    </row>
    <row r="2252" spans="2:2" ht="13.5">
      <c r="B2252" s="11"/>
    </row>
    <row r="2253" spans="2:2" ht="13.5">
      <c r="B2253" s="11"/>
    </row>
    <row r="2254" spans="2:2" ht="13.5">
      <c r="B2254" s="11"/>
    </row>
    <row r="2255" spans="2:2" ht="13.5">
      <c r="B2255" s="11"/>
    </row>
    <row r="2256" spans="2:2" ht="13.5">
      <c r="B2256" s="11"/>
    </row>
    <row r="2257" spans="2:2" ht="13.5">
      <c r="B2257" s="11"/>
    </row>
    <row r="2258" spans="2:2" ht="13.5">
      <c r="B2258" s="11"/>
    </row>
    <row r="2259" spans="2:2" ht="13.5">
      <c r="B2259" s="11"/>
    </row>
    <row r="2260" spans="2:2" ht="13.5">
      <c r="B2260" s="11"/>
    </row>
    <row r="2261" spans="2:2" ht="13.5">
      <c r="B2261" s="11"/>
    </row>
    <row r="2262" spans="2:2" ht="13.5">
      <c r="B2262" s="11"/>
    </row>
    <row r="2263" spans="2:2" ht="13.5">
      <c r="B2263" s="11"/>
    </row>
    <row r="2264" spans="2:2" ht="13.5">
      <c r="B2264" s="11"/>
    </row>
    <row r="2265" spans="2:2" ht="13.5">
      <c r="B2265" s="11"/>
    </row>
    <row r="2266" spans="2:2" ht="13.5">
      <c r="B2266" s="11"/>
    </row>
    <row r="2267" spans="2:2" ht="13.5">
      <c r="B2267" s="11"/>
    </row>
    <row r="2268" spans="2:2" ht="13.5">
      <c r="B2268" s="11"/>
    </row>
    <row r="2269" spans="2:2" ht="13.5">
      <c r="B2269" s="11"/>
    </row>
    <row r="2270" spans="2:2" ht="13.5">
      <c r="B2270" s="11"/>
    </row>
    <row r="2271" spans="2:2" ht="13.5">
      <c r="B2271" s="11"/>
    </row>
    <row r="2272" spans="2:2" ht="13.5">
      <c r="B2272" s="11"/>
    </row>
    <row r="2273" spans="2:2" ht="13.5">
      <c r="B2273" s="11"/>
    </row>
    <row r="2274" spans="2:2" ht="13.5">
      <c r="B2274" s="11"/>
    </row>
    <row r="2275" spans="2:2" ht="13.5">
      <c r="B2275" s="11"/>
    </row>
    <row r="2276" spans="2:2" ht="13.5">
      <c r="B2276" s="11"/>
    </row>
    <row r="2277" spans="2:2" ht="13.5">
      <c r="B2277" s="11"/>
    </row>
    <row r="2278" spans="2:2" ht="13.5">
      <c r="B2278" s="11"/>
    </row>
    <row r="2279" spans="2:2" ht="13.5">
      <c r="B2279" s="11"/>
    </row>
    <row r="2280" spans="2:2" ht="13.5">
      <c r="B2280" s="11"/>
    </row>
    <row r="2281" spans="2:2" ht="13.5">
      <c r="B2281" s="11"/>
    </row>
    <row r="2282" spans="2:2" ht="13.5">
      <c r="B2282" s="11"/>
    </row>
    <row r="2283" spans="2:2" ht="13.5">
      <c r="B2283" s="11"/>
    </row>
    <row r="2284" spans="2:2" ht="13.5">
      <c r="B2284" s="11"/>
    </row>
    <row r="2285" spans="2:2" ht="13.5">
      <c r="B2285" s="11"/>
    </row>
    <row r="2286" spans="2:2" ht="13.5">
      <c r="B2286" s="11"/>
    </row>
    <row r="2287" spans="2:2" ht="13.5">
      <c r="B2287" s="11"/>
    </row>
    <row r="2288" spans="2:2" ht="13.5">
      <c r="B2288" s="11"/>
    </row>
    <row r="2289" spans="2:2" ht="13.5">
      <c r="B2289" s="11"/>
    </row>
    <row r="2290" spans="2:2" ht="13.5">
      <c r="B2290" s="11"/>
    </row>
    <row r="2291" spans="2:2" ht="13.5">
      <c r="B2291" s="11"/>
    </row>
    <row r="2292" spans="2:2" ht="13.5">
      <c r="B2292" s="11"/>
    </row>
    <row r="2293" spans="2:2" ht="13.5">
      <c r="B2293" s="11"/>
    </row>
    <row r="2294" spans="2:2" ht="13.5">
      <c r="B2294" s="11"/>
    </row>
    <row r="2295" spans="2:2" ht="13.5">
      <c r="B2295" s="11"/>
    </row>
    <row r="2296" spans="2:2" ht="13.5">
      <c r="B2296" s="11"/>
    </row>
    <row r="2297" spans="2:2" ht="13.5">
      <c r="B2297" s="11"/>
    </row>
    <row r="2298" spans="2:2" ht="13.5">
      <c r="B2298" s="11"/>
    </row>
    <row r="2299" spans="2:2" ht="13.5">
      <c r="B2299" s="11"/>
    </row>
    <row r="2300" spans="2:2" ht="13.5">
      <c r="B2300" s="11"/>
    </row>
    <row r="2301" spans="2:2" ht="13.5">
      <c r="B2301" s="11"/>
    </row>
    <row r="2302" spans="2:2" ht="13.5">
      <c r="B2302" s="11"/>
    </row>
    <row r="2303" spans="2:2" ht="13.5">
      <c r="B2303" s="11"/>
    </row>
    <row r="2304" spans="2:2" ht="13.5">
      <c r="B2304" s="11"/>
    </row>
    <row r="2305" spans="2:2" ht="13.5">
      <c r="B2305" s="11"/>
    </row>
    <row r="2306" spans="2:2" ht="13.5">
      <c r="B2306" s="11"/>
    </row>
    <row r="2307" spans="2:2" ht="13.5">
      <c r="B2307" s="11"/>
    </row>
    <row r="2308" spans="2:2" ht="13.5">
      <c r="B2308" s="11"/>
    </row>
    <row r="2309" spans="2:2" ht="13.5">
      <c r="B2309" s="11"/>
    </row>
    <row r="2310" spans="2:2" ht="13.5">
      <c r="B2310" s="11"/>
    </row>
    <row r="2311" spans="2:2" ht="13.5">
      <c r="B2311" s="11"/>
    </row>
    <row r="2312" spans="2:2" ht="13.5">
      <c r="B2312" s="11"/>
    </row>
    <row r="2313" spans="2:2" ht="13.5">
      <c r="B2313" s="11"/>
    </row>
    <row r="2314" spans="2:2" ht="13.5">
      <c r="B2314" s="11"/>
    </row>
    <row r="2315" spans="2:2" ht="13.5">
      <c r="B2315" s="11"/>
    </row>
    <row r="2316" spans="2:2" ht="13.5">
      <c r="B2316" s="11"/>
    </row>
    <row r="2317" spans="2:2" ht="13.5">
      <c r="B2317" s="11"/>
    </row>
    <row r="2318" spans="2:2" ht="13.5">
      <c r="B2318" s="11"/>
    </row>
    <row r="2319" spans="2:2" ht="13.5">
      <c r="B2319" s="11"/>
    </row>
    <row r="2320" spans="2:2" ht="13.5">
      <c r="B2320" s="11"/>
    </row>
    <row r="2321" spans="2:2" ht="13.5">
      <c r="B2321" s="11"/>
    </row>
    <row r="2322" spans="2:2" ht="13.5">
      <c r="B2322" s="11"/>
    </row>
    <row r="2323" spans="2:2" ht="13.5">
      <c r="B2323" s="11"/>
    </row>
    <row r="2324" spans="2:2" ht="13.5">
      <c r="B2324" s="11"/>
    </row>
    <row r="2325" spans="2:2" ht="13.5">
      <c r="B2325" s="11"/>
    </row>
    <row r="2326" spans="2:2" ht="13.5">
      <c r="B2326" s="11"/>
    </row>
    <row r="2327" spans="2:2" ht="13.5">
      <c r="B2327" s="11"/>
    </row>
    <row r="2328" spans="2:2" ht="13.5">
      <c r="B2328" s="11"/>
    </row>
    <row r="2329" spans="2:2" ht="13.5">
      <c r="B2329" s="11"/>
    </row>
    <row r="2330" spans="2:2" ht="13.5">
      <c r="B2330" s="11"/>
    </row>
    <row r="2331" spans="2:2" ht="13.5">
      <c r="B2331" s="11"/>
    </row>
    <row r="2332" spans="2:2" ht="13.5">
      <c r="B2332" s="11"/>
    </row>
    <row r="2333" spans="2:2" ht="13.5">
      <c r="B2333" s="11"/>
    </row>
    <row r="2334" spans="2:2" ht="13.5">
      <c r="B2334" s="11"/>
    </row>
    <row r="2335" spans="2:2" ht="13.5">
      <c r="B2335" s="11"/>
    </row>
    <row r="2336" spans="2:2" ht="13.5">
      <c r="B2336" s="11"/>
    </row>
    <row r="2337" spans="2:2" ht="13.5">
      <c r="B2337" s="11"/>
    </row>
    <row r="2338" spans="2:2" ht="13.5">
      <c r="B2338" s="11"/>
    </row>
    <row r="2339" spans="2:2" ht="13.5">
      <c r="B2339" s="11"/>
    </row>
    <row r="2340" spans="2:2" ht="13.5">
      <c r="B2340" s="11"/>
    </row>
    <row r="2341" spans="2:2" ht="13.5">
      <c r="B2341" s="11"/>
    </row>
    <row r="2342" spans="2:2" ht="13.5">
      <c r="B2342" s="11"/>
    </row>
    <row r="2343" spans="2:2" ht="13.5">
      <c r="B2343" s="11"/>
    </row>
    <row r="2344" spans="2:2" ht="13.5">
      <c r="B2344" s="11"/>
    </row>
    <row r="2345" spans="2:2" ht="13.5">
      <c r="B2345" s="11"/>
    </row>
    <row r="2346" spans="2:2" ht="13.5">
      <c r="B2346" s="11"/>
    </row>
    <row r="2347" spans="2:2" ht="13.5">
      <c r="B2347" s="11"/>
    </row>
    <row r="2348" spans="2:2" ht="13.5">
      <c r="B2348" s="11"/>
    </row>
    <row r="2349" spans="2:2" ht="13.5">
      <c r="B2349" s="11"/>
    </row>
    <row r="2350" spans="2:2" ht="13.5">
      <c r="B2350" s="11"/>
    </row>
    <row r="2351" spans="2:2" ht="13.5">
      <c r="B2351" s="11"/>
    </row>
    <row r="2352" spans="2:2" ht="13.5">
      <c r="B2352" s="11"/>
    </row>
    <row r="2353" spans="2:2" ht="13.5">
      <c r="B2353" s="11"/>
    </row>
    <row r="2354" spans="2:2" ht="13.5">
      <c r="B2354" s="11"/>
    </row>
    <row r="2355" spans="2:2" ht="13.5">
      <c r="B2355" s="11"/>
    </row>
    <row r="2356" spans="2:2" ht="13.5">
      <c r="B2356" s="11"/>
    </row>
    <row r="2357" spans="2:2" ht="13.5">
      <c r="B2357" s="11"/>
    </row>
    <row r="2358" spans="2:2" ht="13.5">
      <c r="B2358" s="11"/>
    </row>
    <row r="2359" spans="2:2" ht="13.5">
      <c r="B2359" s="11"/>
    </row>
    <row r="2360" spans="2:2">
      <c r="B2360"/>
    </row>
    <row r="2361" spans="2:2" ht="13.5">
      <c r="B2361" s="11"/>
    </row>
    <row r="2362" spans="2:2" ht="13.5">
      <c r="B2362" s="11"/>
    </row>
    <row r="2363" spans="2:2" ht="13.5">
      <c r="B2363" s="11"/>
    </row>
    <row r="2364" spans="2:2" ht="13.5">
      <c r="B2364" s="11"/>
    </row>
    <row r="2365" spans="2:2" ht="13.5">
      <c r="B2365" s="11"/>
    </row>
    <row r="2366" spans="2:2" ht="13.5">
      <c r="B2366" s="11"/>
    </row>
    <row r="2367" spans="2:2" ht="13.5">
      <c r="B2367" s="11"/>
    </row>
    <row r="2368" spans="2:2" ht="13.5">
      <c r="B2368" s="11"/>
    </row>
    <row r="2369" spans="2:2" ht="13.5">
      <c r="B2369" s="11"/>
    </row>
    <row r="2370" spans="2:2" ht="13.5">
      <c r="B2370" s="11"/>
    </row>
    <row r="2371" spans="2:2" ht="13.5">
      <c r="B2371" s="11"/>
    </row>
    <row r="2372" spans="2:2" ht="13.5">
      <c r="B2372" s="11"/>
    </row>
    <row r="2373" spans="2:2" ht="13.5">
      <c r="B2373" s="11"/>
    </row>
    <row r="2374" spans="2:2" ht="13.5">
      <c r="B2374" s="11"/>
    </row>
    <row r="2375" spans="2:2" ht="13.5">
      <c r="B2375" s="11"/>
    </row>
    <row r="2376" spans="2:2" ht="13.5">
      <c r="B2376" s="11"/>
    </row>
    <row r="2377" spans="2:2" ht="13.5">
      <c r="B2377" s="11"/>
    </row>
    <row r="2378" spans="2:2" ht="13.5">
      <c r="B2378" s="11"/>
    </row>
    <row r="2379" spans="2:2" ht="13.5">
      <c r="B2379" s="11"/>
    </row>
    <row r="2380" spans="2:2" ht="13.5">
      <c r="B2380" s="11"/>
    </row>
    <row r="2381" spans="2:2" ht="13.5">
      <c r="B2381" s="11"/>
    </row>
    <row r="2382" spans="2:2" ht="13.5">
      <c r="B2382" s="11"/>
    </row>
    <row r="2383" spans="2:2" ht="13.5">
      <c r="B2383" s="11"/>
    </row>
    <row r="2384" spans="2:2" ht="13.5">
      <c r="B2384" s="11"/>
    </row>
    <row r="2385" spans="2:2" ht="13.5">
      <c r="B2385" s="11"/>
    </row>
    <row r="2386" spans="2:2" ht="13.5">
      <c r="B2386" s="11"/>
    </row>
    <row r="2387" spans="2:2" ht="13.5">
      <c r="B2387" s="11"/>
    </row>
    <row r="2388" spans="2:2" ht="13.5">
      <c r="B2388" s="11"/>
    </row>
    <row r="2389" spans="2:2" ht="13.5">
      <c r="B2389" s="11"/>
    </row>
    <row r="2390" spans="2:2" ht="13.5">
      <c r="B2390" s="11"/>
    </row>
    <row r="2391" spans="2:2" ht="13.5">
      <c r="B2391" s="11"/>
    </row>
    <row r="2392" spans="2:2" ht="13.5">
      <c r="B2392" s="11"/>
    </row>
    <row r="2393" spans="2:2" ht="13.5">
      <c r="B2393" s="11"/>
    </row>
    <row r="2394" spans="2:2" ht="13.5">
      <c r="B2394" s="11"/>
    </row>
    <row r="2395" spans="2:2" ht="13.5">
      <c r="B2395" s="11"/>
    </row>
    <row r="2396" spans="2:2" ht="13.5">
      <c r="B2396" s="11"/>
    </row>
    <row r="2397" spans="2:2" ht="13.5">
      <c r="B2397" s="11"/>
    </row>
    <row r="2398" spans="2:2" ht="13.5">
      <c r="B2398" s="11"/>
    </row>
    <row r="2399" spans="2:2" ht="13.5">
      <c r="B2399" s="11"/>
    </row>
    <row r="2400" spans="2:2" ht="13.5">
      <c r="B2400" s="11"/>
    </row>
    <row r="2401" spans="2:2" ht="13.5">
      <c r="B2401" s="11"/>
    </row>
    <row r="2402" spans="2:2" ht="13.5">
      <c r="B2402" s="11"/>
    </row>
    <row r="2403" spans="2:2" ht="13.5">
      <c r="B2403" s="11"/>
    </row>
    <row r="2404" spans="2:2" ht="13.5">
      <c r="B2404" s="11"/>
    </row>
    <row r="2405" spans="2:2" ht="13.5">
      <c r="B2405" s="11"/>
    </row>
    <row r="2406" spans="2:2" ht="13.5">
      <c r="B2406" s="11"/>
    </row>
    <row r="2407" spans="2:2" ht="13.5">
      <c r="B2407" s="11"/>
    </row>
    <row r="2408" spans="2:2" ht="13.5">
      <c r="B2408" s="11"/>
    </row>
    <row r="2409" spans="2:2" ht="13.5">
      <c r="B2409" s="11"/>
    </row>
    <row r="2410" spans="2:2" ht="13.5">
      <c r="B2410" s="11"/>
    </row>
    <row r="2411" spans="2:2" ht="13.5">
      <c r="B2411" s="11"/>
    </row>
    <row r="2412" spans="2:2" ht="13.5">
      <c r="B2412" s="11"/>
    </row>
    <row r="2413" spans="2:2" ht="13.5">
      <c r="B2413" s="11"/>
    </row>
    <row r="2414" spans="2:2" ht="13.5">
      <c r="B2414" s="11"/>
    </row>
    <row r="2415" spans="2:2" ht="13.5">
      <c r="B2415" s="11"/>
    </row>
    <row r="2416" spans="2:2" ht="13.5">
      <c r="B2416" s="11"/>
    </row>
    <row r="2417" spans="2:2" ht="13.5">
      <c r="B2417" s="11"/>
    </row>
    <row r="2418" spans="2:2" ht="13.5">
      <c r="B2418" s="11"/>
    </row>
    <row r="2419" spans="2:2" ht="13.5">
      <c r="B2419" s="11"/>
    </row>
    <row r="2420" spans="2:2" ht="13.5">
      <c r="B2420" s="11"/>
    </row>
    <row r="2421" spans="2:2" ht="13.5">
      <c r="B2421" s="11"/>
    </row>
    <row r="2422" spans="2:2" ht="13.5">
      <c r="B2422" s="11"/>
    </row>
    <row r="2423" spans="2:2" ht="13.5">
      <c r="B2423" s="11"/>
    </row>
    <row r="2424" spans="2:2" ht="13.5">
      <c r="B2424" s="11"/>
    </row>
    <row r="2425" spans="2:2" ht="13.5">
      <c r="B2425" s="11"/>
    </row>
    <row r="2426" spans="2:2">
      <c r="B2426"/>
    </row>
    <row r="2427" spans="2:2" ht="13.5">
      <c r="B2427" s="11"/>
    </row>
    <row r="2428" spans="2:2" ht="13.5">
      <c r="B2428" s="11"/>
    </row>
    <row r="2429" spans="2:2" ht="13.5">
      <c r="B2429" s="11"/>
    </row>
    <row r="2430" spans="2:2" ht="13.5">
      <c r="B2430" s="11"/>
    </row>
    <row r="2431" spans="2:2" ht="13.5">
      <c r="B2431" s="11"/>
    </row>
    <row r="2432" spans="2:2" ht="13.5">
      <c r="B2432" s="11"/>
    </row>
    <row r="2433" spans="2:2" ht="13.5">
      <c r="B2433" s="11"/>
    </row>
    <row r="2434" spans="2:2" ht="13.5">
      <c r="B2434" s="11"/>
    </row>
    <row r="2435" spans="2:2" ht="13.5">
      <c r="B2435" s="11"/>
    </row>
    <row r="2436" spans="2:2" ht="13.5">
      <c r="B2436" s="11"/>
    </row>
    <row r="2437" spans="2:2" ht="13.5">
      <c r="B2437" s="11"/>
    </row>
    <row r="2438" spans="2:2" ht="13.5">
      <c r="B2438" s="11"/>
    </row>
    <row r="2439" spans="2:2" ht="13.5">
      <c r="B2439" s="11"/>
    </row>
    <row r="2440" spans="2:2" ht="13.5">
      <c r="B2440" s="11"/>
    </row>
    <row r="2441" spans="2:2" ht="13.5">
      <c r="B2441" s="11"/>
    </row>
    <row r="2442" spans="2:2" ht="13.5">
      <c r="B2442" s="11"/>
    </row>
    <row r="2443" spans="2:2" ht="13.5">
      <c r="B2443" s="11"/>
    </row>
    <row r="2444" spans="2:2" ht="13.5">
      <c r="B2444" s="11"/>
    </row>
    <row r="2445" spans="2:2" ht="13.5">
      <c r="B2445" s="11"/>
    </row>
    <row r="2446" spans="2:2" ht="13.5">
      <c r="B2446" s="11"/>
    </row>
    <row r="2447" spans="2:2" ht="13.5">
      <c r="B2447" s="11"/>
    </row>
    <row r="2448" spans="2:2" ht="13.5">
      <c r="B2448" s="11"/>
    </row>
    <row r="2449" spans="2:2" ht="13.5">
      <c r="B2449" s="11"/>
    </row>
    <row r="2450" spans="2:2" ht="13.5">
      <c r="B2450" s="11"/>
    </row>
    <row r="2451" spans="2:2" ht="13.5">
      <c r="B2451" s="11"/>
    </row>
    <row r="2452" spans="2:2" ht="13.5">
      <c r="B2452" s="11"/>
    </row>
    <row r="2453" spans="2:2" ht="13.5">
      <c r="B2453" s="11"/>
    </row>
    <row r="2454" spans="2:2" ht="13.5">
      <c r="B2454" s="11"/>
    </row>
    <row r="2455" spans="2:2" ht="13.5">
      <c r="B2455" s="11"/>
    </row>
    <row r="2456" spans="2:2" ht="13.5">
      <c r="B2456" s="11"/>
    </row>
    <row r="2457" spans="2:2" ht="13.5">
      <c r="B2457" s="11"/>
    </row>
    <row r="2458" spans="2:2" ht="13.5">
      <c r="B2458" s="11"/>
    </row>
    <row r="2459" spans="2:2" ht="13.5">
      <c r="B2459" s="11"/>
    </row>
    <row r="2460" spans="2:2" ht="13.5">
      <c r="B2460" s="11"/>
    </row>
    <row r="2461" spans="2:2" ht="13.5">
      <c r="B2461" s="11"/>
    </row>
    <row r="2462" spans="2:2" ht="13.5">
      <c r="B2462" s="11"/>
    </row>
    <row r="2463" spans="2:2" ht="13.5">
      <c r="B2463" s="11"/>
    </row>
    <row r="2464" spans="2:2" ht="13.5">
      <c r="B2464" s="11"/>
    </row>
    <row r="2465" spans="2:2" ht="13.5">
      <c r="B2465" s="11"/>
    </row>
    <row r="2466" spans="2:2" ht="13.5">
      <c r="B2466" s="11"/>
    </row>
    <row r="2467" spans="2:2" ht="13.5">
      <c r="B2467" s="11"/>
    </row>
    <row r="2468" spans="2:2" ht="13.5">
      <c r="B2468" s="11"/>
    </row>
    <row r="2469" spans="2:2" ht="13.5">
      <c r="B2469" s="11"/>
    </row>
    <row r="2470" spans="2:2" ht="13.5">
      <c r="B2470" s="11"/>
    </row>
    <row r="2471" spans="2:2" ht="13.5">
      <c r="B2471" s="11"/>
    </row>
    <row r="2472" spans="2:2" ht="13.5">
      <c r="B2472" s="11"/>
    </row>
    <row r="2473" spans="2:2" ht="13.5">
      <c r="B2473" s="11"/>
    </row>
    <row r="2474" spans="2:2" ht="13.5">
      <c r="B2474" s="11"/>
    </row>
    <row r="2475" spans="2:2" ht="13.5">
      <c r="B2475" s="11"/>
    </row>
    <row r="2476" spans="2:2" ht="13.5">
      <c r="B2476" s="11"/>
    </row>
    <row r="2477" spans="2:2" ht="13.5">
      <c r="B2477" s="11"/>
    </row>
    <row r="2478" spans="2:2" ht="13.5">
      <c r="B2478" s="11"/>
    </row>
    <row r="2479" spans="2:2" ht="13.5">
      <c r="B2479" s="11"/>
    </row>
    <row r="2480" spans="2:2" ht="13.5">
      <c r="B2480" s="11"/>
    </row>
    <row r="2481" spans="2:2" ht="13.5">
      <c r="B2481" s="11"/>
    </row>
    <row r="2482" spans="2:2">
      <c r="B2482"/>
    </row>
    <row r="2483" spans="2:2" ht="13.5">
      <c r="B2483" s="11"/>
    </row>
    <row r="2484" spans="2:2" ht="13.5">
      <c r="B2484" s="11"/>
    </row>
    <row r="2485" spans="2:2" ht="13.5">
      <c r="B2485" s="11"/>
    </row>
    <row r="2486" spans="2:2" ht="13.5">
      <c r="B2486" s="11"/>
    </row>
    <row r="2487" spans="2:2" ht="13.5">
      <c r="B2487" s="11"/>
    </row>
    <row r="2488" spans="2:2" ht="13.5">
      <c r="B2488" s="11"/>
    </row>
    <row r="2489" spans="2:2" ht="13.5">
      <c r="B2489" s="11"/>
    </row>
    <row r="2490" spans="2:2">
      <c r="B2490"/>
    </row>
    <row r="2491" spans="2:2" ht="13.5">
      <c r="B2491" s="11"/>
    </row>
    <row r="2492" spans="2:2" ht="13.5">
      <c r="B2492" s="11"/>
    </row>
    <row r="2493" spans="2:2" ht="13.5">
      <c r="B2493" s="11"/>
    </row>
    <row r="2494" spans="2:2" ht="13.5">
      <c r="B2494" s="11"/>
    </row>
    <row r="2495" spans="2:2" ht="13.5">
      <c r="B2495" s="11"/>
    </row>
    <row r="2496" spans="2:2" ht="13.5">
      <c r="B2496" s="11"/>
    </row>
    <row r="2497" spans="2:2" ht="13.5">
      <c r="B2497" s="11"/>
    </row>
    <row r="2498" spans="2:2" ht="13.5">
      <c r="B2498" s="11"/>
    </row>
    <row r="2499" spans="2:2" ht="13.5">
      <c r="B2499" s="11"/>
    </row>
    <row r="2500" spans="2:2" ht="13.5">
      <c r="B2500" s="11"/>
    </row>
    <row r="2501" spans="2:2" ht="13.5">
      <c r="B2501" s="11"/>
    </row>
    <row r="2502" spans="2:2" ht="13.5">
      <c r="B2502" s="11"/>
    </row>
    <row r="2503" spans="2:2" ht="13.5">
      <c r="B2503" s="11"/>
    </row>
    <row r="2504" spans="2:2" ht="13.5">
      <c r="B2504" s="11"/>
    </row>
    <row r="2505" spans="2:2" ht="13.5">
      <c r="B2505" s="11"/>
    </row>
    <row r="2506" spans="2:2" ht="13.5">
      <c r="B2506" s="11"/>
    </row>
    <row r="2507" spans="2:2" ht="13.5">
      <c r="B2507" s="11"/>
    </row>
    <row r="2508" spans="2:2" ht="13.5">
      <c r="B2508" s="11"/>
    </row>
    <row r="2509" spans="2:2" ht="13.5">
      <c r="B2509" s="11"/>
    </row>
    <row r="2510" spans="2:2" ht="13.5">
      <c r="B2510" s="11"/>
    </row>
    <row r="2511" spans="2:2" ht="13.5">
      <c r="B2511" s="11"/>
    </row>
    <row r="2512" spans="2:2" ht="13.5">
      <c r="B2512" s="33"/>
    </row>
    <row r="2513" spans="2:2" ht="13.5">
      <c r="B2513" s="33"/>
    </row>
    <row r="2514" spans="2:2" ht="13.5">
      <c r="B2514" s="33"/>
    </row>
    <row r="2515" spans="2:2" ht="13.5">
      <c r="B2515" s="33"/>
    </row>
    <row r="2516" spans="2:2" ht="13.5">
      <c r="B2516" s="33"/>
    </row>
    <row r="2517" spans="2:2" ht="13.5">
      <c r="B2517" s="11"/>
    </row>
    <row r="2518" spans="2:2" ht="13.5">
      <c r="B2518" s="11"/>
    </row>
    <row r="2519" spans="2:2" ht="13.5">
      <c r="B2519" s="11"/>
    </row>
    <row r="2520" spans="2:2" ht="13.5">
      <c r="B2520" s="11"/>
    </row>
    <row r="2521" spans="2:2" ht="13.5">
      <c r="B2521" s="11"/>
    </row>
    <row r="2522" spans="2:2" ht="13.5">
      <c r="B2522" s="11"/>
    </row>
    <row r="2523" spans="2:2" ht="13.5">
      <c r="B2523" s="11"/>
    </row>
    <row r="2524" spans="2:2" ht="13.5">
      <c r="B2524" s="11"/>
    </row>
    <row r="2525" spans="2:2" ht="13.5">
      <c r="B2525" s="11"/>
    </row>
    <row r="2526" spans="2:2" ht="13.5">
      <c r="B2526" s="11"/>
    </row>
    <row r="2527" spans="2:2" ht="13.5">
      <c r="B2527" s="11"/>
    </row>
    <row r="2528" spans="2:2" ht="13.5">
      <c r="B2528" s="11"/>
    </row>
    <row r="2529" spans="2:2" ht="13.5">
      <c r="B2529" s="11"/>
    </row>
    <row r="2530" spans="2:2" ht="13.5">
      <c r="B2530" s="11"/>
    </row>
    <row r="2531" spans="2:2" ht="13.5">
      <c r="B2531" s="11"/>
    </row>
    <row r="2532" spans="2:2" ht="13.5">
      <c r="B2532" s="11"/>
    </row>
    <row r="2533" spans="2:2" ht="13.5">
      <c r="B2533" s="11"/>
    </row>
    <row r="2534" spans="2:2" ht="13.5">
      <c r="B2534" s="11"/>
    </row>
    <row r="2535" spans="2:2" ht="13.5">
      <c r="B2535" s="11"/>
    </row>
    <row r="2536" spans="2:2" ht="13.5">
      <c r="B2536" s="11"/>
    </row>
    <row r="2537" spans="2:2" ht="13.5">
      <c r="B2537" s="11"/>
    </row>
    <row r="2538" spans="2:2" ht="13.5">
      <c r="B2538" s="11"/>
    </row>
    <row r="2539" spans="2:2" ht="13.5">
      <c r="B2539" s="11"/>
    </row>
    <row r="2540" spans="2:2" ht="13.5">
      <c r="B2540" s="11"/>
    </row>
    <row r="2541" spans="2:2" ht="13.5">
      <c r="B2541" s="11"/>
    </row>
    <row r="2542" spans="2:2" ht="13.5">
      <c r="B2542" s="11"/>
    </row>
    <row r="2543" spans="2:2" ht="13.5">
      <c r="B2543" s="11"/>
    </row>
    <row r="2544" spans="2:2" ht="13.5">
      <c r="B2544" s="11"/>
    </row>
    <row r="2545" spans="2:2" ht="13.5">
      <c r="B2545" s="11"/>
    </row>
    <row r="2546" spans="2:2" ht="13.5">
      <c r="B2546" s="11"/>
    </row>
    <row r="2547" spans="2:2">
      <c r="B2547"/>
    </row>
    <row r="2548" spans="2:2" ht="13.5">
      <c r="B2548" s="11"/>
    </row>
    <row r="2549" spans="2:2" ht="13.5">
      <c r="B2549" s="11"/>
    </row>
    <row r="2550" spans="2:2" ht="13.5">
      <c r="B2550" s="11"/>
    </row>
    <row r="2551" spans="2:2" ht="13.5">
      <c r="B2551" s="11"/>
    </row>
    <row r="2552" spans="2:2" ht="13.5">
      <c r="B2552" s="11"/>
    </row>
    <row r="2553" spans="2:2" ht="13.5">
      <c r="B2553" s="11"/>
    </row>
    <row r="2554" spans="2:2" ht="13.5">
      <c r="B2554" s="11"/>
    </row>
    <row r="2555" spans="2:2" ht="13.5">
      <c r="B2555" s="11"/>
    </row>
    <row r="2556" spans="2:2" ht="13.5">
      <c r="B2556" s="11"/>
    </row>
    <row r="2557" spans="2:2" ht="13.5">
      <c r="B2557" s="11"/>
    </row>
    <row r="2558" spans="2:2" ht="13.5">
      <c r="B2558" s="11"/>
    </row>
    <row r="2559" spans="2:2" ht="13.5">
      <c r="B2559" s="11"/>
    </row>
    <row r="2560" spans="2:2" ht="13.5">
      <c r="B2560" s="11"/>
    </row>
    <row r="2561" spans="2:2" ht="13.5">
      <c r="B2561" s="11"/>
    </row>
    <row r="2562" spans="2:2" ht="13.5">
      <c r="B2562" s="11"/>
    </row>
    <row r="2563" spans="2:2" ht="13.5">
      <c r="B2563" s="11"/>
    </row>
    <row r="2564" spans="2:2" ht="13.5">
      <c r="B2564" s="11"/>
    </row>
    <row r="2565" spans="2:2" ht="13.5">
      <c r="B2565" s="11"/>
    </row>
    <row r="2566" spans="2:2" ht="13.5">
      <c r="B2566" s="11"/>
    </row>
    <row r="2567" spans="2:2" ht="13.5">
      <c r="B2567" s="11"/>
    </row>
    <row r="2568" spans="2:2" ht="13.5">
      <c r="B2568" s="11"/>
    </row>
    <row r="2569" spans="2:2">
      <c r="B2569"/>
    </row>
    <row r="2570" spans="2:2" ht="13.5">
      <c r="B2570" s="11"/>
    </row>
    <row r="2571" spans="2:2" ht="13.5">
      <c r="B2571" s="11"/>
    </row>
    <row r="2572" spans="2:2" ht="13.5">
      <c r="B2572" s="11"/>
    </row>
    <row r="2573" spans="2:2" ht="13.5">
      <c r="B2573" s="11"/>
    </row>
    <row r="2574" spans="2:2" ht="13.5">
      <c r="B2574" s="11"/>
    </row>
    <row r="2575" spans="2:2" ht="13.5">
      <c r="B2575" s="11"/>
    </row>
    <row r="2576" spans="2:2" ht="13.5">
      <c r="B2576" s="11"/>
    </row>
    <row r="2577" spans="2:2" ht="13.5">
      <c r="B2577" s="11"/>
    </row>
    <row r="2578" spans="2:2" ht="13.5">
      <c r="B2578" s="11"/>
    </row>
    <row r="2579" spans="2:2" ht="13.5">
      <c r="B2579" s="11"/>
    </row>
    <row r="2580" spans="2:2" ht="13.5">
      <c r="B2580" s="11"/>
    </row>
    <row r="2581" spans="2:2" ht="13.5">
      <c r="B2581" s="11"/>
    </row>
    <row r="2582" spans="2:2" ht="13.5">
      <c r="B2582" s="11"/>
    </row>
    <row r="2583" spans="2:2" ht="13.5">
      <c r="B2583" s="11"/>
    </row>
    <row r="2584" spans="2:2" ht="13.5">
      <c r="B2584" s="11"/>
    </row>
    <row r="2585" spans="2:2" ht="13.5">
      <c r="B2585" s="11"/>
    </row>
    <row r="2586" spans="2:2" ht="13.5">
      <c r="B2586" s="11"/>
    </row>
    <row r="2587" spans="2:2" ht="13.5">
      <c r="B2587" s="11"/>
    </row>
    <row r="2588" spans="2:2" ht="13.5">
      <c r="B2588" s="11"/>
    </row>
    <row r="2589" spans="2:2" ht="13.5">
      <c r="B2589" s="11"/>
    </row>
    <row r="2590" spans="2:2" ht="13.5">
      <c r="B2590" s="11"/>
    </row>
    <row r="2591" spans="2:2" ht="13.5">
      <c r="B2591" s="11"/>
    </row>
    <row r="2592" spans="2:2" ht="13.5">
      <c r="B2592" s="11"/>
    </row>
    <row r="2593" spans="2:2" ht="13.5">
      <c r="B2593" s="11"/>
    </row>
    <row r="2594" spans="2:2" ht="13.5">
      <c r="B2594" s="11"/>
    </row>
    <row r="2595" spans="2:2" ht="13.5">
      <c r="B2595" s="11"/>
    </row>
    <row r="2596" spans="2:2" ht="13.5">
      <c r="B2596" s="11"/>
    </row>
    <row r="2597" spans="2:2" ht="13.5">
      <c r="B2597" s="11"/>
    </row>
    <row r="2598" spans="2:2" ht="13.5">
      <c r="B2598" s="11"/>
    </row>
    <row r="2599" spans="2:2" ht="13.5">
      <c r="B2599" s="11"/>
    </row>
    <row r="2600" spans="2:2" ht="13.5">
      <c r="B2600" s="11"/>
    </row>
    <row r="2601" spans="2:2" ht="13.5">
      <c r="B2601" s="11"/>
    </row>
    <row r="2602" spans="2:2" ht="13.5">
      <c r="B2602" s="11"/>
    </row>
    <row r="2603" spans="2:2" ht="13.5">
      <c r="B2603" s="11"/>
    </row>
    <row r="2604" spans="2:2" ht="13.5">
      <c r="B2604" s="11"/>
    </row>
    <row r="2605" spans="2:2" ht="13.5">
      <c r="B2605" s="11"/>
    </row>
    <row r="2606" spans="2:2" ht="13.5">
      <c r="B2606" s="11"/>
    </row>
    <row r="2607" spans="2:2" ht="13.5">
      <c r="B2607" s="11"/>
    </row>
    <row r="2608" spans="2:2" ht="13.5">
      <c r="B2608" s="11"/>
    </row>
    <row r="2609" spans="2:2" ht="13.5">
      <c r="B2609" s="11"/>
    </row>
    <row r="2610" spans="2:2" ht="13.5">
      <c r="B2610" s="11"/>
    </row>
    <row r="2611" spans="2:2" ht="13.5">
      <c r="B2611" s="11"/>
    </row>
    <row r="2612" spans="2:2" ht="13.5">
      <c r="B2612" s="11"/>
    </row>
    <row r="2613" spans="2:2" ht="13.5">
      <c r="B2613" s="11"/>
    </row>
    <row r="2614" spans="2:2" ht="13.5">
      <c r="B2614" s="11"/>
    </row>
    <row r="2615" spans="2:2" ht="13.5">
      <c r="B2615" s="11"/>
    </row>
    <row r="2616" spans="2:2" ht="13.5">
      <c r="B2616" s="11"/>
    </row>
    <row r="2617" spans="2:2" ht="13.5">
      <c r="B2617" s="11"/>
    </row>
    <row r="2618" spans="2:2" ht="13.5">
      <c r="B2618" s="11"/>
    </row>
    <row r="2619" spans="2:2" ht="13.5">
      <c r="B2619" s="11"/>
    </row>
    <row r="2620" spans="2:2" ht="13.5">
      <c r="B2620" s="11"/>
    </row>
    <row r="2621" spans="2:2" ht="13.5">
      <c r="B2621" s="11"/>
    </row>
    <row r="2622" spans="2:2" ht="13.5">
      <c r="B2622" s="11"/>
    </row>
    <row r="2623" spans="2:2" ht="13.5">
      <c r="B2623" s="11"/>
    </row>
    <row r="2624" spans="2:2" ht="13.5">
      <c r="B2624" s="11"/>
    </row>
    <row r="2625" spans="2:2" ht="13.5">
      <c r="B2625" s="11"/>
    </row>
    <row r="2626" spans="2:2" ht="13.5">
      <c r="B2626" s="11"/>
    </row>
    <row r="2627" spans="2:2" ht="13.5">
      <c r="B2627" s="11"/>
    </row>
    <row r="2628" spans="2:2" ht="13.5">
      <c r="B2628" s="34"/>
    </row>
    <row r="2629" spans="2:2" ht="13.5">
      <c r="B2629" s="32"/>
    </row>
    <row r="2630" spans="2:2" ht="13.5">
      <c r="B2630" s="33"/>
    </row>
    <row r="2631" spans="2:2" ht="13.5">
      <c r="B2631" s="11"/>
    </row>
    <row r="2632" spans="2:2" ht="13.5">
      <c r="B2632" s="33"/>
    </row>
    <row r="2633" spans="2:2" ht="13.5">
      <c r="B2633" s="11"/>
    </row>
    <row r="2634" spans="2:2" ht="13.5">
      <c r="B2634" s="11"/>
    </row>
    <row r="2635" spans="2:2" ht="13.5">
      <c r="B2635" s="11"/>
    </row>
    <row r="2636" spans="2:2" ht="13.5">
      <c r="B2636" s="11"/>
    </row>
    <row r="2637" spans="2:2" ht="13.5">
      <c r="B2637" s="11"/>
    </row>
    <row r="2638" spans="2:2" ht="13.5">
      <c r="B2638" s="11"/>
    </row>
    <row r="2639" spans="2:2" ht="13.5">
      <c r="B2639" s="11"/>
    </row>
    <row r="2640" spans="2:2" ht="13.5">
      <c r="B2640" s="11"/>
    </row>
    <row r="2641" spans="2:2" ht="13.5">
      <c r="B2641" s="11"/>
    </row>
    <row r="2642" spans="2:2" ht="13.5">
      <c r="B2642" s="11"/>
    </row>
    <row r="2643" spans="2:2" ht="13.5">
      <c r="B2643" s="11"/>
    </row>
    <row r="2644" spans="2:2" ht="13.5">
      <c r="B2644" s="11"/>
    </row>
    <row r="2645" spans="2:2" ht="13.5">
      <c r="B2645" s="11"/>
    </row>
    <row r="2646" spans="2:2" ht="13.5">
      <c r="B2646" s="11"/>
    </row>
    <row r="2647" spans="2:2" ht="13.5">
      <c r="B2647" s="11"/>
    </row>
    <row r="2648" spans="2:2" ht="13.5">
      <c r="B2648" s="11"/>
    </row>
    <row r="2649" spans="2:2" ht="13.5">
      <c r="B2649" s="11"/>
    </row>
    <row r="2650" spans="2:2" ht="13.5">
      <c r="B2650" s="11"/>
    </row>
    <row r="2651" spans="2:2" ht="13.5">
      <c r="B2651" s="11"/>
    </row>
    <row r="2652" spans="2:2" ht="13.5">
      <c r="B2652" s="11"/>
    </row>
    <row r="2653" spans="2:2" ht="13.5">
      <c r="B2653" s="11"/>
    </row>
    <row r="2654" spans="2:2" ht="13.5">
      <c r="B2654" s="11"/>
    </row>
    <row r="2655" spans="2:2" ht="13.5">
      <c r="B2655" s="11"/>
    </row>
    <row r="2656" spans="2:2" ht="13.5">
      <c r="B2656" s="11"/>
    </row>
    <row r="2657" spans="2:2" ht="13.5">
      <c r="B2657" s="11"/>
    </row>
    <row r="2658" spans="2:2" ht="13.5">
      <c r="B2658" s="11"/>
    </row>
    <row r="2659" spans="2:2" ht="13.5">
      <c r="B2659" s="11"/>
    </row>
    <row r="2660" spans="2:2" ht="13.5">
      <c r="B2660" s="11"/>
    </row>
    <row r="2661" spans="2:2" ht="13.5">
      <c r="B2661" s="11"/>
    </row>
    <row r="2662" spans="2:2" ht="13.5">
      <c r="B2662" s="11"/>
    </row>
    <row r="2663" spans="2:2" ht="13.5">
      <c r="B2663" s="11"/>
    </row>
    <row r="2664" spans="2:2" ht="13.5">
      <c r="B2664" s="11"/>
    </row>
    <row r="2665" spans="2:2" ht="13.5">
      <c r="B2665" s="11"/>
    </row>
    <row r="2666" spans="2:2" ht="13.5">
      <c r="B2666" s="11"/>
    </row>
    <row r="2667" spans="2:2" ht="13.5">
      <c r="B2667" s="11"/>
    </row>
    <row r="2668" spans="2:2" ht="13.5">
      <c r="B2668" s="11"/>
    </row>
    <row r="2669" spans="2:2" ht="13.5">
      <c r="B2669" s="11"/>
    </row>
    <row r="2670" spans="2:2">
      <c r="B2670"/>
    </row>
    <row r="2671" spans="2:2" ht="13.5">
      <c r="B2671" s="11"/>
    </row>
    <row r="2672" spans="2:2" ht="13.5">
      <c r="B2672" s="11"/>
    </row>
    <row r="2673" spans="2:2" ht="13.5">
      <c r="B2673" s="11"/>
    </row>
    <row r="2674" spans="2:2" ht="13.5">
      <c r="B2674" s="11"/>
    </row>
    <row r="2675" spans="2:2" ht="13.5">
      <c r="B2675" s="11"/>
    </row>
    <row r="2676" spans="2:2" ht="13.5">
      <c r="B2676" s="11"/>
    </row>
    <row r="2677" spans="2:2" ht="13.5">
      <c r="B2677" s="11"/>
    </row>
    <row r="2678" spans="2:2" ht="13.5">
      <c r="B2678" s="11"/>
    </row>
    <row r="2679" spans="2:2" ht="13.5">
      <c r="B2679" s="11"/>
    </row>
    <row r="2680" spans="2:2" ht="13.5">
      <c r="B2680" s="11"/>
    </row>
    <row r="2681" spans="2:2" ht="13.5">
      <c r="B2681" s="11"/>
    </row>
    <row r="2682" spans="2:2" ht="13.5">
      <c r="B2682" s="11"/>
    </row>
    <row r="2683" spans="2:2" ht="13.5">
      <c r="B2683" s="11"/>
    </row>
    <row r="2684" spans="2:2" ht="13.5">
      <c r="B2684" s="11"/>
    </row>
    <row r="2685" spans="2:2" ht="13.5">
      <c r="B2685" s="11"/>
    </row>
    <row r="2686" spans="2:2" ht="13.5">
      <c r="B2686" s="11"/>
    </row>
    <row r="2687" spans="2:2" ht="13.5">
      <c r="B2687" s="11"/>
    </row>
    <row r="2688" spans="2:2" ht="13.5">
      <c r="B2688" s="11"/>
    </row>
    <row r="2689" spans="2:2" ht="13.5">
      <c r="B2689" s="11"/>
    </row>
    <row r="2690" spans="2:2" ht="13.5">
      <c r="B2690" s="11"/>
    </row>
    <row r="2691" spans="2:2" ht="13.5">
      <c r="B2691" s="11"/>
    </row>
    <row r="2692" spans="2:2" ht="13.5">
      <c r="B2692" s="11"/>
    </row>
    <row r="2693" spans="2:2" ht="13.5">
      <c r="B2693" s="11"/>
    </row>
    <row r="2694" spans="2:2" ht="13.5">
      <c r="B2694" s="11"/>
    </row>
    <row r="2695" spans="2:2" ht="13.5">
      <c r="B2695" s="11"/>
    </row>
    <row r="2696" spans="2:2" ht="13.5">
      <c r="B2696" s="11"/>
    </row>
    <row r="2697" spans="2:2" ht="13.5">
      <c r="B2697" s="11"/>
    </row>
    <row r="2698" spans="2:2" ht="13.5">
      <c r="B2698" s="11"/>
    </row>
    <row r="2699" spans="2:2" ht="13.5">
      <c r="B2699" s="11"/>
    </row>
    <row r="2700" spans="2:2" ht="13.5">
      <c r="B2700" s="11"/>
    </row>
    <row r="2701" spans="2:2" ht="13.5">
      <c r="B2701" s="11"/>
    </row>
    <row r="2702" spans="2:2" ht="13.5">
      <c r="B2702" s="11"/>
    </row>
    <row r="2703" spans="2:2" ht="13.5">
      <c r="B2703" s="11"/>
    </row>
    <row r="2704" spans="2:2" ht="13.5">
      <c r="B2704" s="11"/>
    </row>
    <row r="2705" spans="2:2" ht="13.5">
      <c r="B2705" s="11"/>
    </row>
    <row r="2706" spans="2:2" ht="13.5">
      <c r="B2706" s="11"/>
    </row>
    <row r="2707" spans="2:2" ht="13.5">
      <c r="B2707" s="11"/>
    </row>
    <row r="2708" spans="2:2" ht="13.5">
      <c r="B2708" s="11"/>
    </row>
    <row r="2709" spans="2:2" ht="13.5">
      <c r="B2709" s="11"/>
    </row>
    <row r="2710" spans="2:2" ht="13.5">
      <c r="B2710" s="11"/>
    </row>
    <row r="2711" spans="2:2" ht="13.5">
      <c r="B2711" s="11"/>
    </row>
    <row r="2712" spans="2:2" ht="13.5">
      <c r="B2712" s="11"/>
    </row>
    <row r="2713" spans="2:2" ht="13.5">
      <c r="B2713" s="11"/>
    </row>
    <row r="2714" spans="2:2" ht="13.5">
      <c r="B2714" s="11"/>
    </row>
    <row r="2715" spans="2:2" ht="13.5">
      <c r="B2715" s="11"/>
    </row>
    <row r="2716" spans="2:2" ht="13.5">
      <c r="B2716" s="11"/>
    </row>
    <row r="2717" spans="2:2" ht="13.5">
      <c r="B2717" s="11"/>
    </row>
    <row r="2718" spans="2:2" ht="13.5">
      <c r="B2718" s="11"/>
    </row>
    <row r="2719" spans="2:2" ht="13.5">
      <c r="B2719" s="11"/>
    </row>
    <row r="2720" spans="2:2" ht="13.5">
      <c r="B2720" s="11"/>
    </row>
    <row r="2721" spans="2:2" ht="13.5">
      <c r="B2721" s="11"/>
    </row>
    <row r="2722" spans="2:2" ht="13.5">
      <c r="B2722" s="11"/>
    </row>
    <row r="2723" spans="2:2" ht="13.5">
      <c r="B2723" s="11"/>
    </row>
    <row r="2724" spans="2:2" ht="13.5">
      <c r="B2724" s="11"/>
    </row>
    <row r="2725" spans="2:2" ht="13.5">
      <c r="B2725" s="11"/>
    </row>
    <row r="2726" spans="2:2" ht="13.5">
      <c r="B2726" s="11"/>
    </row>
    <row r="2727" spans="2:2" ht="13.5">
      <c r="B2727" s="11"/>
    </row>
    <row r="2728" spans="2:2" ht="13.5">
      <c r="B2728" s="11"/>
    </row>
    <row r="2729" spans="2:2" ht="13.5">
      <c r="B2729" s="11"/>
    </row>
    <row r="2730" spans="2:2" ht="13.5">
      <c r="B2730" s="11"/>
    </row>
    <row r="2731" spans="2:2" ht="13.5">
      <c r="B2731" s="11"/>
    </row>
    <row r="2732" spans="2:2" ht="13.5">
      <c r="B2732" s="11"/>
    </row>
    <row r="2733" spans="2:2" ht="13.5">
      <c r="B2733" s="11"/>
    </row>
    <row r="2734" spans="2:2" ht="13.5">
      <c r="B2734" s="11"/>
    </row>
    <row r="2735" spans="2:2" ht="13.5">
      <c r="B2735" s="11"/>
    </row>
    <row r="2736" spans="2:2" ht="13.5">
      <c r="B2736" s="11"/>
    </row>
    <row r="2737" spans="2:2" ht="13.5">
      <c r="B2737" s="11"/>
    </row>
    <row r="2738" spans="2:2" ht="13.5">
      <c r="B2738" s="11"/>
    </row>
    <row r="2739" spans="2:2" ht="13.5">
      <c r="B2739" s="11"/>
    </row>
    <row r="2740" spans="2:2" ht="13.5">
      <c r="B2740" s="11"/>
    </row>
    <row r="2741" spans="2:2" ht="13.5">
      <c r="B2741" s="11"/>
    </row>
    <row r="2742" spans="2:2" ht="13.5">
      <c r="B2742" s="11"/>
    </row>
    <row r="2743" spans="2:2" ht="13.5">
      <c r="B2743" s="11"/>
    </row>
    <row r="2744" spans="2:2" ht="13.5">
      <c r="B2744" s="11"/>
    </row>
    <row r="2745" spans="2:2">
      <c r="B2745"/>
    </row>
    <row r="2746" spans="2:2" ht="13.5">
      <c r="B2746" s="11"/>
    </row>
    <row r="2747" spans="2:2" ht="13.5">
      <c r="B2747" s="11"/>
    </row>
    <row r="2748" spans="2:2" ht="13.5">
      <c r="B2748" s="11"/>
    </row>
    <row r="2749" spans="2:2" ht="13.5">
      <c r="B2749" s="11"/>
    </row>
    <row r="2750" spans="2:2" ht="13.5">
      <c r="B2750" s="33"/>
    </row>
    <row r="2751" spans="2:2" ht="13.5">
      <c r="B2751" s="33"/>
    </row>
    <row r="2752" spans="2:2" ht="13.5">
      <c r="B2752" s="33"/>
    </row>
    <row r="2753" spans="2:2" ht="13.5">
      <c r="B2753" s="11"/>
    </row>
    <row r="2754" spans="2:2" ht="13.5">
      <c r="B2754" s="11"/>
    </row>
    <row r="2755" spans="2:2" ht="13.5">
      <c r="B2755" s="33"/>
    </row>
    <row r="2756" spans="2:2" ht="13.5">
      <c r="B2756" s="33"/>
    </row>
    <row r="2757" spans="2:2" ht="13.5">
      <c r="B2757" s="33"/>
    </row>
    <row r="2758" spans="2:2" ht="13.5">
      <c r="B2758" s="11"/>
    </row>
    <row r="2759" spans="2:2" ht="13.5">
      <c r="B2759" s="11"/>
    </row>
    <row r="2760" spans="2:2" ht="13.5">
      <c r="B2760" s="11"/>
    </row>
    <row r="2761" spans="2:2" ht="13.5">
      <c r="B2761" s="11"/>
    </row>
    <row r="2762" spans="2:2" ht="13.5">
      <c r="B2762" s="11"/>
    </row>
    <row r="2763" spans="2:2" ht="13.5">
      <c r="B2763" s="11"/>
    </row>
    <row r="2764" spans="2:2" ht="13.5">
      <c r="B2764" s="11"/>
    </row>
    <row r="2765" spans="2:2" ht="13.5">
      <c r="B2765" s="11"/>
    </row>
    <row r="2766" spans="2:2" ht="13.5">
      <c r="B2766" s="11"/>
    </row>
    <row r="2767" spans="2:2" ht="13.5">
      <c r="B2767" s="11"/>
    </row>
    <row r="2768" spans="2:2" ht="13.5">
      <c r="B2768" s="11"/>
    </row>
    <row r="2769" spans="2:2" ht="13.5">
      <c r="B2769" s="11"/>
    </row>
    <row r="2770" spans="2:2" ht="13.5">
      <c r="B2770" s="11"/>
    </row>
    <row r="2771" spans="2:2" ht="13.5">
      <c r="B2771" s="11"/>
    </row>
    <row r="2772" spans="2:2" ht="13.5">
      <c r="B2772" s="11"/>
    </row>
    <row r="2773" spans="2:2" ht="13.5">
      <c r="B2773" s="11"/>
    </row>
    <row r="2774" spans="2:2" ht="13.5">
      <c r="B2774" s="11"/>
    </row>
    <row r="2775" spans="2:2" ht="13.5">
      <c r="B2775" s="11"/>
    </row>
    <row r="2776" spans="2:2" ht="13.5">
      <c r="B2776" s="11"/>
    </row>
    <row r="2777" spans="2:2" ht="13.5">
      <c r="B2777" s="11"/>
    </row>
    <row r="2778" spans="2:2" ht="13.5">
      <c r="B2778" s="11"/>
    </row>
    <row r="2779" spans="2:2" ht="13.5">
      <c r="B2779" s="11"/>
    </row>
    <row r="2780" spans="2:2" ht="13.5">
      <c r="B2780" s="11"/>
    </row>
    <row r="2781" spans="2:2" ht="13.5">
      <c r="B2781" s="11"/>
    </row>
    <row r="2782" spans="2:2" ht="13.5">
      <c r="B2782" s="11"/>
    </row>
    <row r="2783" spans="2:2" ht="13.5">
      <c r="B2783" s="11"/>
    </row>
    <row r="2784" spans="2:2" ht="13.5">
      <c r="B2784" s="11"/>
    </row>
    <row r="2785" spans="2:2" ht="13.5">
      <c r="B2785" s="11"/>
    </row>
    <row r="2786" spans="2:2" ht="13.5">
      <c r="B2786" s="11"/>
    </row>
    <row r="2787" spans="2:2" ht="13.5">
      <c r="B2787" s="11"/>
    </row>
    <row r="2788" spans="2:2" ht="13.5">
      <c r="B2788" s="11"/>
    </row>
    <row r="2789" spans="2:2" ht="13.5">
      <c r="B2789" s="11"/>
    </row>
    <row r="2790" spans="2:2" ht="13.5">
      <c r="B2790" s="11"/>
    </row>
    <row r="2791" spans="2:2" ht="13.5">
      <c r="B2791" s="11"/>
    </row>
    <row r="2792" spans="2:2" ht="13.5">
      <c r="B2792" s="11"/>
    </row>
    <row r="2793" spans="2:2" ht="13.5">
      <c r="B2793" s="11"/>
    </row>
    <row r="2794" spans="2:2" ht="13.5">
      <c r="B2794" s="11"/>
    </row>
    <row r="2795" spans="2:2" ht="13.5">
      <c r="B2795" s="11"/>
    </row>
    <row r="2796" spans="2:2" ht="13.5">
      <c r="B2796" s="11"/>
    </row>
    <row r="2797" spans="2:2" ht="13.5">
      <c r="B2797" s="33"/>
    </row>
    <row r="2798" spans="2:2" ht="13.5">
      <c r="B2798" s="11"/>
    </row>
    <row r="2799" spans="2:2" ht="13.5">
      <c r="B2799" s="11"/>
    </row>
    <row r="2800" spans="2:2" ht="13.5">
      <c r="B2800" s="11"/>
    </row>
    <row r="2801" spans="2:2" ht="13.5">
      <c r="B2801" s="11"/>
    </row>
    <row r="2802" spans="2:2" ht="13.5">
      <c r="B2802" s="11"/>
    </row>
    <row r="2803" spans="2:2" ht="13.5">
      <c r="B2803" s="11"/>
    </row>
    <row r="2804" spans="2:2" ht="13.5">
      <c r="B2804" s="11"/>
    </row>
    <row r="2805" spans="2:2" ht="13.5">
      <c r="B2805" s="11"/>
    </row>
    <row r="2806" spans="2:2" ht="13.5">
      <c r="B2806" s="11"/>
    </row>
    <row r="2807" spans="2:2" ht="13.5">
      <c r="B2807" s="11"/>
    </row>
    <row r="2808" spans="2:2" ht="13.5">
      <c r="B2808" s="11"/>
    </row>
    <row r="2809" spans="2:2" ht="13.5">
      <c r="B2809" s="11"/>
    </row>
    <row r="2810" spans="2:2" ht="13.5">
      <c r="B2810" s="11"/>
    </row>
    <row r="2811" spans="2:2" ht="13.5">
      <c r="B2811" s="11"/>
    </row>
    <row r="2812" spans="2:2" ht="13.5">
      <c r="B2812" s="11"/>
    </row>
    <row r="2813" spans="2:2" ht="13.5">
      <c r="B2813" s="11"/>
    </row>
    <row r="2814" spans="2:2" ht="13.5">
      <c r="B2814" s="11"/>
    </row>
    <row r="2815" spans="2:2" ht="13.5">
      <c r="B2815" s="11"/>
    </row>
    <row r="2816" spans="2:2" ht="13.5">
      <c r="B2816" s="11"/>
    </row>
    <row r="2817" spans="2:2">
      <c r="B2817"/>
    </row>
    <row r="2818" spans="2:2" ht="13.5">
      <c r="B2818" s="11"/>
    </row>
    <row r="2819" spans="2:2" ht="13.5">
      <c r="B2819" s="11"/>
    </row>
    <row r="2820" spans="2:2" ht="13.5">
      <c r="B2820" s="11"/>
    </row>
    <row r="2821" spans="2:2">
      <c r="B2821"/>
    </row>
    <row r="2822" spans="2:2" ht="13.5">
      <c r="B2822" s="11"/>
    </row>
    <row r="2823" spans="2:2" ht="13.5">
      <c r="B2823" s="11"/>
    </row>
    <row r="2824" spans="2:2" ht="13.5">
      <c r="B2824" s="11"/>
    </row>
    <row r="2825" spans="2:2" ht="13.5">
      <c r="B2825" s="11"/>
    </row>
    <row r="2826" spans="2:2" ht="13.5">
      <c r="B2826" s="11"/>
    </row>
    <row r="2827" spans="2:2" ht="13.5">
      <c r="B2827" s="11"/>
    </row>
    <row r="2828" spans="2:2" ht="13.5">
      <c r="B2828" s="11"/>
    </row>
    <row r="2829" spans="2:2" ht="13.5">
      <c r="B2829" s="11"/>
    </row>
    <row r="2830" spans="2:2" ht="13.5">
      <c r="B2830" s="11"/>
    </row>
    <row r="2831" spans="2:2" ht="13.5">
      <c r="B2831" s="11"/>
    </row>
    <row r="2832" spans="2:2" ht="13.5">
      <c r="B2832" s="11"/>
    </row>
    <row r="2833" spans="2:2" ht="13.5">
      <c r="B2833" s="11"/>
    </row>
    <row r="2834" spans="2:2" ht="13.5">
      <c r="B2834" s="11"/>
    </row>
    <row r="2835" spans="2:2" ht="13.5">
      <c r="B2835" s="11"/>
    </row>
    <row r="2836" spans="2:2" ht="13.5">
      <c r="B2836" s="11"/>
    </row>
    <row r="2837" spans="2:2" ht="13.5">
      <c r="B2837" s="11"/>
    </row>
    <row r="2838" spans="2:2" ht="13.5">
      <c r="B2838" s="11"/>
    </row>
    <row r="2839" spans="2:2" ht="13.5">
      <c r="B2839" s="11"/>
    </row>
    <row r="2840" spans="2:2" ht="13.5">
      <c r="B2840" s="11"/>
    </row>
    <row r="2841" spans="2:2" ht="13.5">
      <c r="B2841" s="11"/>
    </row>
    <row r="2842" spans="2:2" ht="13.5">
      <c r="B2842" s="11"/>
    </row>
    <row r="2843" spans="2:2" ht="13.5">
      <c r="B2843" s="11"/>
    </row>
    <row r="2844" spans="2:2" ht="13.5">
      <c r="B2844" s="11"/>
    </row>
    <row r="2845" spans="2:2" ht="13.5">
      <c r="B2845" s="11"/>
    </row>
    <row r="2846" spans="2:2" ht="13.5">
      <c r="B2846" s="11"/>
    </row>
    <row r="2847" spans="2:2" ht="13.5">
      <c r="B2847" s="11"/>
    </row>
    <row r="2848" spans="2:2" ht="13.5">
      <c r="B2848" s="11"/>
    </row>
    <row r="2849" spans="2:2" ht="13.5">
      <c r="B2849" s="11"/>
    </row>
    <row r="2850" spans="2:2" ht="13.5">
      <c r="B2850" s="11"/>
    </row>
    <row r="2851" spans="2:2" ht="13.5">
      <c r="B2851" s="11"/>
    </row>
    <row r="2852" spans="2:2" ht="13.5">
      <c r="B2852" s="11"/>
    </row>
    <row r="2853" spans="2:2" ht="13.5">
      <c r="B2853" s="11"/>
    </row>
    <row r="2854" spans="2:2" ht="13.5">
      <c r="B2854" s="11"/>
    </row>
    <row r="2855" spans="2:2" ht="13.5">
      <c r="B2855" s="11"/>
    </row>
    <row r="2856" spans="2:2" ht="13.5">
      <c r="B2856" s="11"/>
    </row>
    <row r="2857" spans="2:2" ht="13.5">
      <c r="B2857" s="11"/>
    </row>
    <row r="2858" spans="2:2" ht="13.5">
      <c r="B2858" s="11"/>
    </row>
    <row r="2859" spans="2:2" ht="13.5">
      <c r="B2859" s="11"/>
    </row>
    <row r="2860" spans="2:2" ht="13.5">
      <c r="B2860" s="11"/>
    </row>
    <row r="2861" spans="2:2" ht="13.5">
      <c r="B2861" s="11"/>
    </row>
    <row r="2862" spans="2:2" ht="13.5">
      <c r="B2862" s="11"/>
    </row>
    <row r="2863" spans="2:2" ht="13.5">
      <c r="B2863" s="11"/>
    </row>
    <row r="2864" spans="2:2" ht="13.5">
      <c r="B2864" s="11"/>
    </row>
    <row r="2865" spans="2:2" ht="13.5">
      <c r="B2865" s="11"/>
    </row>
    <row r="2866" spans="2:2" ht="13.5">
      <c r="B2866" s="11"/>
    </row>
    <row r="2867" spans="2:2" ht="13.5">
      <c r="B2867" s="11"/>
    </row>
    <row r="2868" spans="2:2" ht="13.5">
      <c r="B2868" s="11"/>
    </row>
    <row r="2869" spans="2:2" ht="13.5">
      <c r="B2869" s="11"/>
    </row>
    <row r="2870" spans="2:2" ht="13.5">
      <c r="B2870" s="11"/>
    </row>
    <row r="2871" spans="2:2" ht="13.5">
      <c r="B2871" s="11"/>
    </row>
    <row r="2872" spans="2:2" ht="13.5">
      <c r="B2872" s="11"/>
    </row>
    <row r="2873" spans="2:2" ht="13.5">
      <c r="B2873" s="11"/>
    </row>
    <row r="2874" spans="2:2" ht="13.5">
      <c r="B2874" s="11"/>
    </row>
    <row r="2875" spans="2:2" ht="13.5">
      <c r="B2875" s="11"/>
    </row>
    <row r="2876" spans="2:2">
      <c r="B2876"/>
    </row>
    <row r="2877" spans="2:2" ht="13.5">
      <c r="B2877" s="11"/>
    </row>
    <row r="2878" spans="2:2" ht="13.5">
      <c r="B2878" s="11"/>
    </row>
    <row r="2879" spans="2:2" ht="13.5">
      <c r="B2879" s="11"/>
    </row>
    <row r="2880" spans="2:2" ht="13.5">
      <c r="B2880" s="11"/>
    </row>
    <row r="2881" spans="2:2" ht="13.5">
      <c r="B2881" s="11"/>
    </row>
    <row r="2882" spans="2:2">
      <c r="B2882"/>
    </row>
    <row r="2883" spans="2:2" ht="13.5">
      <c r="B2883" s="11"/>
    </row>
    <row r="2884" spans="2:2" ht="13.5">
      <c r="B2884" s="11"/>
    </row>
    <row r="2885" spans="2:2" ht="13.5">
      <c r="B2885" s="11"/>
    </row>
    <row r="2886" spans="2:2">
      <c r="B2886"/>
    </row>
    <row r="2887" spans="2:2" ht="13.5">
      <c r="B2887" s="11"/>
    </row>
    <row r="2888" spans="2:2">
      <c r="B2888"/>
    </row>
    <row r="2889" spans="2:2" ht="13.5">
      <c r="B2889" s="11"/>
    </row>
    <row r="2890" spans="2:2" ht="13.5">
      <c r="B2890" s="11"/>
    </row>
    <row r="2891" spans="2:2" ht="13.5">
      <c r="B2891" s="11"/>
    </row>
    <row r="2892" spans="2:2">
      <c r="B2892"/>
    </row>
    <row r="2893" spans="2:2" ht="13.5">
      <c r="B2893" s="11"/>
    </row>
    <row r="2894" spans="2:2" ht="13.5">
      <c r="B2894" s="11"/>
    </row>
    <row r="2895" spans="2:2" ht="13.5">
      <c r="B2895" s="11"/>
    </row>
    <row r="2896" spans="2:2" ht="13.5">
      <c r="B2896" s="11"/>
    </row>
    <row r="2897" spans="2:2">
      <c r="B2897"/>
    </row>
    <row r="2898" spans="2:2" ht="13.5">
      <c r="B2898" s="11"/>
    </row>
    <row r="2899" spans="2:2" ht="13.5">
      <c r="B2899" s="11"/>
    </row>
    <row r="2900" spans="2:2" ht="13.5">
      <c r="B2900" s="11"/>
    </row>
    <row r="2901" spans="2:2" ht="13.5">
      <c r="B2901" s="11"/>
    </row>
    <row r="2902" spans="2:2" ht="13.5">
      <c r="B2902" s="11"/>
    </row>
    <row r="2903" spans="2:2" ht="13.5">
      <c r="B2903" s="11"/>
    </row>
    <row r="2904" spans="2:2">
      <c r="B2904"/>
    </row>
    <row r="2905" spans="2:2" ht="13.5">
      <c r="B2905" s="11"/>
    </row>
    <row r="2906" spans="2:2" ht="13.5">
      <c r="B2906" s="11"/>
    </row>
    <row r="2907" spans="2:2" ht="13.5">
      <c r="B2907" s="11"/>
    </row>
    <row r="2908" spans="2:2" ht="13.5">
      <c r="B2908" s="11"/>
    </row>
    <row r="2909" spans="2:2" ht="13.5">
      <c r="B2909" s="11"/>
    </row>
    <row r="2910" spans="2:2">
      <c r="B2910"/>
    </row>
    <row r="2911" spans="2:2" ht="13.5">
      <c r="B2911" s="11"/>
    </row>
    <row r="2912" spans="2:2" ht="13.5">
      <c r="B2912" s="11"/>
    </row>
    <row r="2913" spans="2:2" ht="13.5">
      <c r="B2913" s="11"/>
    </row>
    <row r="2914" spans="2:2">
      <c r="B2914"/>
    </row>
    <row r="2915" spans="2:2" ht="13.5">
      <c r="B2915" s="11"/>
    </row>
    <row r="2916" spans="2:2" ht="13.5">
      <c r="B2916" s="11"/>
    </row>
    <row r="2917" spans="2:2" ht="13.5">
      <c r="B2917" s="11"/>
    </row>
    <row r="2918" spans="2:2" ht="13.5">
      <c r="B2918" s="11"/>
    </row>
    <row r="2919" spans="2:2">
      <c r="B2919"/>
    </row>
    <row r="2920" spans="2:2" ht="13.5">
      <c r="B2920" s="11"/>
    </row>
    <row r="2921" spans="2:2" ht="13.5">
      <c r="B2921" s="11"/>
    </row>
    <row r="2922" spans="2:2" ht="13.5">
      <c r="B2922" s="11"/>
    </row>
    <row r="2923" spans="2:2" ht="13.5">
      <c r="B2923" s="11"/>
    </row>
    <row r="2924" spans="2:2" ht="13.5">
      <c r="B2924" s="11"/>
    </row>
    <row r="2925" spans="2:2" ht="13.5">
      <c r="B2925" s="11"/>
    </row>
    <row r="2926" spans="2:2" ht="13.5">
      <c r="B2926" s="11"/>
    </row>
    <row r="2927" spans="2:2" ht="13.5">
      <c r="B2927" s="11"/>
    </row>
    <row r="2928" spans="2:2" ht="13.5">
      <c r="B2928" s="11"/>
    </row>
    <row r="2929" spans="2:2" ht="13.5">
      <c r="B2929" s="11"/>
    </row>
    <row r="2930" spans="2:2" ht="13.5">
      <c r="B2930" s="11"/>
    </row>
    <row r="2931" spans="2:2" ht="13.5">
      <c r="B2931" s="11"/>
    </row>
    <row r="2932" spans="2:2" ht="13.5">
      <c r="B2932" s="11"/>
    </row>
    <row r="2933" spans="2:2" ht="13.5">
      <c r="B2933" s="11"/>
    </row>
    <row r="2934" spans="2:2" ht="13.5">
      <c r="B2934" s="11"/>
    </row>
    <row r="2935" spans="2:2" ht="13.5">
      <c r="B2935" s="11"/>
    </row>
    <row r="2936" spans="2:2" ht="13.5">
      <c r="B2936" s="11"/>
    </row>
    <row r="2937" spans="2:2" ht="13.5">
      <c r="B2937" s="11"/>
    </row>
    <row r="2938" spans="2:2" ht="13.5">
      <c r="B2938" s="11"/>
    </row>
    <row r="2939" spans="2:2" ht="13.5">
      <c r="B2939" s="11"/>
    </row>
    <row r="2940" spans="2:2">
      <c r="B2940"/>
    </row>
    <row r="2941" spans="2:2" ht="13.5">
      <c r="B2941" s="11"/>
    </row>
    <row r="2942" spans="2:2" ht="13.5">
      <c r="B2942" s="11"/>
    </row>
    <row r="2943" spans="2:2" ht="13.5">
      <c r="B2943" s="11"/>
    </row>
    <row r="2944" spans="2:2" ht="13.5">
      <c r="B2944" s="11"/>
    </row>
    <row r="2945" spans="2:2" ht="13.5">
      <c r="B2945" s="11"/>
    </row>
    <row r="2946" spans="2:2" ht="13.5">
      <c r="B2946" s="11"/>
    </row>
    <row r="2947" spans="2:2" ht="13.5">
      <c r="B2947" s="11"/>
    </row>
    <row r="2948" spans="2:2" ht="13.5">
      <c r="B2948" s="11"/>
    </row>
    <row r="2949" spans="2:2" ht="13.5">
      <c r="B2949" s="11"/>
    </row>
    <row r="2950" spans="2:2" ht="13.5">
      <c r="B2950" s="11"/>
    </row>
    <row r="2951" spans="2:2" ht="13.5">
      <c r="B2951" s="11"/>
    </row>
    <row r="2952" spans="2:2" ht="13.5">
      <c r="B2952" s="11"/>
    </row>
    <row r="2953" spans="2:2" ht="13.5">
      <c r="B2953" s="11"/>
    </row>
    <row r="2954" spans="2:2" ht="13.5">
      <c r="B2954" s="11"/>
    </row>
    <row r="2955" spans="2:2" ht="13.5">
      <c r="B2955" s="11"/>
    </row>
    <row r="2956" spans="2:2" ht="13.5">
      <c r="B2956" s="11"/>
    </row>
    <row r="2957" spans="2:2" ht="13.5">
      <c r="B2957" s="11"/>
    </row>
    <row r="2958" spans="2:2" ht="13.5">
      <c r="B2958" s="11"/>
    </row>
    <row r="2959" spans="2:2" ht="13.5">
      <c r="B2959" s="11"/>
    </row>
    <row r="2960" spans="2:2" ht="13.5">
      <c r="B2960" s="11"/>
    </row>
    <row r="2961" spans="2:2" ht="13.5">
      <c r="B2961" s="11"/>
    </row>
    <row r="2962" spans="2:2" ht="13.5">
      <c r="B2962" s="11"/>
    </row>
    <row r="2963" spans="2:2" ht="13.5">
      <c r="B2963" s="11"/>
    </row>
    <row r="2964" spans="2:2" ht="13.5">
      <c r="B2964" s="11"/>
    </row>
    <row r="2965" spans="2:2" ht="13.5">
      <c r="B2965" s="11"/>
    </row>
    <row r="2966" spans="2:2" ht="13.5">
      <c r="B2966" s="11"/>
    </row>
    <row r="2967" spans="2:2" ht="13.5">
      <c r="B2967" s="11"/>
    </row>
    <row r="2968" spans="2:2" ht="13.5">
      <c r="B2968" s="11"/>
    </row>
    <row r="2969" spans="2:2" ht="13.5">
      <c r="B2969" s="11"/>
    </row>
    <row r="2970" spans="2:2" ht="13.5">
      <c r="B2970" s="11"/>
    </row>
    <row r="2971" spans="2:2" ht="13.5">
      <c r="B2971" s="11"/>
    </row>
    <row r="2972" spans="2:2" ht="13.5">
      <c r="B2972" s="11"/>
    </row>
    <row r="2973" spans="2:2" ht="13.5">
      <c r="B2973" s="11"/>
    </row>
    <row r="2974" spans="2:2" ht="13.5">
      <c r="B2974" s="11"/>
    </row>
    <row r="2975" spans="2:2" ht="13.5">
      <c r="B2975" s="11"/>
    </row>
    <row r="2976" spans="2:2" ht="13.5">
      <c r="B2976" s="11"/>
    </row>
    <row r="2977" spans="2:2" ht="13.5">
      <c r="B2977" s="11"/>
    </row>
    <row r="2978" spans="2:2" ht="13.5">
      <c r="B2978" s="11"/>
    </row>
    <row r="2979" spans="2:2" ht="13.5">
      <c r="B2979" s="11"/>
    </row>
    <row r="2980" spans="2:2" ht="13.5">
      <c r="B2980" s="11"/>
    </row>
    <row r="2981" spans="2:2" ht="13.5">
      <c r="B2981" s="11"/>
    </row>
    <row r="2982" spans="2:2" ht="13.5">
      <c r="B2982" s="11"/>
    </row>
    <row r="2983" spans="2:2" ht="13.5">
      <c r="B2983" s="11"/>
    </row>
    <row r="2984" spans="2:2" ht="13.5">
      <c r="B2984" s="11"/>
    </row>
    <row r="2985" spans="2:2" ht="13.5">
      <c r="B2985" s="11"/>
    </row>
    <row r="2986" spans="2:2" ht="13.5">
      <c r="B2986" s="11"/>
    </row>
    <row r="2987" spans="2:2" ht="13.5">
      <c r="B2987" s="11"/>
    </row>
    <row r="2988" spans="2:2" ht="13.5">
      <c r="B2988" s="11"/>
    </row>
    <row r="2989" spans="2:2" ht="13.5">
      <c r="B2989" s="11"/>
    </row>
    <row r="2990" spans="2:2" ht="13.5">
      <c r="B2990" s="11"/>
    </row>
    <row r="2991" spans="2:2">
      <c r="B2991"/>
    </row>
    <row r="2992" spans="2:2" ht="13.5">
      <c r="B2992" s="11"/>
    </row>
    <row r="2993" spans="2:2" ht="13.5">
      <c r="B2993" s="11"/>
    </row>
    <row r="2994" spans="2:2" ht="13.5">
      <c r="B2994" s="11"/>
    </row>
    <row r="2995" spans="2:2">
      <c r="B2995"/>
    </row>
    <row r="2996" spans="2:2" ht="13.5">
      <c r="B2996" s="11"/>
    </row>
    <row r="2997" spans="2:2" ht="13.5">
      <c r="B2997" s="11"/>
    </row>
    <row r="2998" spans="2:2" ht="13.5">
      <c r="B2998" s="11"/>
    </row>
    <row r="2999" spans="2:2" ht="13.5">
      <c r="B2999" s="11"/>
    </row>
    <row r="3000" spans="2:2" ht="13.5">
      <c r="B3000" s="11"/>
    </row>
    <row r="3001" spans="2:2" ht="13.5">
      <c r="B3001" s="11"/>
    </row>
    <row r="3002" spans="2:2" ht="13.5">
      <c r="B3002" s="11"/>
    </row>
    <row r="3003" spans="2:2" ht="13.5">
      <c r="B3003" s="11"/>
    </row>
    <row r="3004" spans="2:2" ht="13.5">
      <c r="B3004" s="11"/>
    </row>
    <row r="3005" spans="2:2" ht="13.5">
      <c r="B3005" s="11"/>
    </row>
    <row r="3006" spans="2:2" ht="13.5">
      <c r="B3006" s="11"/>
    </row>
    <row r="3007" spans="2:2" ht="13.5">
      <c r="B3007" s="11"/>
    </row>
    <row r="3008" spans="2:2" ht="13.5">
      <c r="B3008" s="11"/>
    </row>
    <row r="3009" spans="2:2" ht="13.5">
      <c r="B3009" s="11"/>
    </row>
    <row r="3010" spans="2:2" ht="13.5">
      <c r="B3010" s="11"/>
    </row>
    <row r="3011" spans="2:2" ht="13.5">
      <c r="B3011" s="11"/>
    </row>
    <row r="3012" spans="2:2" ht="13.5">
      <c r="B3012" s="11"/>
    </row>
    <row r="3013" spans="2:2">
      <c r="B3013"/>
    </row>
    <row r="3014" spans="2:2" ht="13.5">
      <c r="B3014" s="11"/>
    </row>
    <row r="3015" spans="2:2" ht="13.5">
      <c r="B3015" s="11"/>
    </row>
    <row r="3016" spans="2:2" ht="13.5">
      <c r="B3016" s="11"/>
    </row>
    <row r="3017" spans="2:2">
      <c r="B3017"/>
    </row>
    <row r="3018" spans="2:2" ht="13.5">
      <c r="B3018" s="11"/>
    </row>
    <row r="3019" spans="2:2" ht="13.5">
      <c r="B3019" s="11"/>
    </row>
    <row r="3020" spans="2:2">
      <c r="B3020"/>
    </row>
    <row r="3021" spans="2:2" ht="13.5">
      <c r="B3021" s="11"/>
    </row>
    <row r="3022" spans="2:2" ht="13.5">
      <c r="B3022" s="11"/>
    </row>
    <row r="3023" spans="2:2" ht="13.5">
      <c r="B3023" s="11"/>
    </row>
    <row r="3024" spans="2:2" ht="13.5">
      <c r="B3024" s="11"/>
    </row>
    <row r="3025" spans="2:2" ht="13.5">
      <c r="B3025" s="11"/>
    </row>
    <row r="3026" spans="2:2" ht="13.5">
      <c r="B3026" s="11"/>
    </row>
    <row r="3027" spans="2:2">
      <c r="B3027"/>
    </row>
    <row r="3028" spans="2:2" ht="13.5">
      <c r="B3028" s="11"/>
    </row>
    <row r="3029" spans="2:2" ht="13.5">
      <c r="B3029" s="11"/>
    </row>
    <row r="3030" spans="2:2" ht="13.5">
      <c r="B3030" s="11"/>
    </row>
    <row r="3031" spans="2:2">
      <c r="B3031"/>
    </row>
    <row r="3032" spans="2:2" ht="13.5">
      <c r="B3032" s="11"/>
    </row>
    <row r="3033" spans="2:2" ht="13.5">
      <c r="B3033" s="11"/>
    </row>
    <row r="3034" spans="2:2" ht="13.5">
      <c r="B3034" s="11"/>
    </row>
    <row r="3035" spans="2:2" ht="13.5">
      <c r="B3035" s="11"/>
    </row>
    <row r="3036" spans="2:2" ht="13.5">
      <c r="B3036" s="11"/>
    </row>
    <row r="3037" spans="2:2" ht="13.5">
      <c r="B3037" s="11"/>
    </row>
    <row r="3038" spans="2:2" ht="13.5">
      <c r="B3038" s="11"/>
    </row>
    <row r="3039" spans="2:2" ht="13.5">
      <c r="B3039" s="11"/>
    </row>
    <row r="3040" spans="2:2" ht="13.5">
      <c r="B3040" s="11"/>
    </row>
    <row r="3041" spans="2:2" ht="13.5">
      <c r="B3041" s="11"/>
    </row>
    <row r="3042" spans="2:2" ht="13.5">
      <c r="B3042" s="11"/>
    </row>
    <row r="3043" spans="2:2" ht="13.5">
      <c r="B3043" s="11"/>
    </row>
    <row r="3044" spans="2:2" ht="13.5">
      <c r="B3044" s="11"/>
    </row>
    <row r="3045" spans="2:2" ht="13.5">
      <c r="B3045" s="11"/>
    </row>
    <row r="3046" spans="2:2" ht="13.5">
      <c r="B3046" s="11"/>
    </row>
    <row r="3047" spans="2:2" ht="13.5">
      <c r="B3047" s="11"/>
    </row>
    <row r="3048" spans="2:2" ht="13.5">
      <c r="B3048" s="11"/>
    </row>
    <row r="3049" spans="2:2">
      <c r="B3049"/>
    </row>
    <row r="3050" spans="2:2" ht="13.5">
      <c r="B3050" s="11"/>
    </row>
    <row r="3051" spans="2:2" ht="13.5">
      <c r="B3051" s="11"/>
    </row>
    <row r="3052" spans="2:2" ht="13.5">
      <c r="B3052" s="11"/>
    </row>
    <row r="3053" spans="2:2" ht="13.5">
      <c r="B3053" s="11"/>
    </row>
    <row r="3054" spans="2:2" ht="13.5">
      <c r="B3054" s="11"/>
    </row>
    <row r="3055" spans="2:2" ht="13.5">
      <c r="B3055" s="11"/>
    </row>
    <row r="3056" spans="2:2">
      <c r="B3056"/>
    </row>
    <row r="3057" spans="2:2" ht="13.5">
      <c r="B3057" s="11"/>
    </row>
    <row r="3058" spans="2:2" ht="13.5">
      <c r="B3058" s="11"/>
    </row>
    <row r="3059" spans="2:2" ht="13.5">
      <c r="B3059" s="11"/>
    </row>
    <row r="3060" spans="2:2" ht="13.5">
      <c r="B3060" s="11"/>
    </row>
    <row r="3061" spans="2:2" ht="13.5">
      <c r="B3061" s="11"/>
    </row>
    <row r="3062" spans="2:2" ht="13.5">
      <c r="B3062" s="11"/>
    </row>
    <row r="3063" spans="2:2" ht="13.5">
      <c r="B3063" s="11"/>
    </row>
    <row r="3064" spans="2:2" ht="13.5">
      <c r="B3064" s="11"/>
    </row>
    <row r="3065" spans="2:2" ht="13.5">
      <c r="B3065" s="11"/>
    </row>
    <row r="3066" spans="2:2" ht="13.5">
      <c r="B3066" s="11"/>
    </row>
    <row r="3067" spans="2:2">
      <c r="B3067"/>
    </row>
    <row r="3068" spans="2:2" ht="13.5">
      <c r="B3068" s="11"/>
    </row>
    <row r="3069" spans="2:2" ht="13.5">
      <c r="B3069" s="11"/>
    </row>
    <row r="3070" spans="2:2" ht="13.5">
      <c r="B3070" s="11"/>
    </row>
    <row r="3071" spans="2:2" ht="13.5">
      <c r="B3071" s="11"/>
    </row>
    <row r="3072" spans="2:2" ht="13.5">
      <c r="B3072" s="34"/>
    </row>
    <row r="3073" spans="2:2" ht="13.5">
      <c r="B3073" s="35"/>
    </row>
    <row r="3074" spans="2:2" ht="13.5">
      <c r="B3074" s="35"/>
    </row>
    <row r="3075" spans="2:2" ht="13.5">
      <c r="B3075" s="35"/>
    </row>
    <row r="3076" spans="2:2">
      <c r="B3076"/>
    </row>
    <row r="3077" spans="2:2" ht="13.5">
      <c r="B3077" s="35"/>
    </row>
    <row r="3078" spans="2:2" ht="13.5">
      <c r="B3078" s="35"/>
    </row>
    <row r="3079" spans="2:2" ht="13.5">
      <c r="B3079" s="35"/>
    </row>
    <row r="3080" spans="2:2" ht="13.5">
      <c r="B3080" s="35"/>
    </row>
    <row r="3081" spans="2:2" ht="13.5">
      <c r="B3081" s="35"/>
    </row>
    <row r="3082" spans="2:2" ht="13.5">
      <c r="B3082" s="35"/>
    </row>
    <row r="3083" spans="2:2" ht="13.5">
      <c r="B3083" s="35"/>
    </row>
    <row r="3084" spans="2:2" ht="13.5">
      <c r="B3084" s="35"/>
    </row>
    <row r="3085" spans="2:2" ht="13.5">
      <c r="B3085" s="35"/>
    </row>
    <row r="3086" spans="2:2" ht="13.5">
      <c r="B3086" s="35"/>
    </row>
    <row r="3087" spans="2:2" ht="13.5">
      <c r="B3087" s="35"/>
    </row>
    <row r="3088" spans="2:2" ht="13.5">
      <c r="B3088" s="35"/>
    </row>
    <row r="3089" spans="2:2" ht="13.5">
      <c r="B3089" s="35"/>
    </row>
    <row r="3090" spans="2:2" ht="13.5">
      <c r="B3090" s="35"/>
    </row>
    <row r="3091" spans="2:2" ht="13.5">
      <c r="B3091" s="35"/>
    </row>
    <row r="3092" spans="2:2" ht="13.5">
      <c r="B3092" s="35"/>
    </row>
    <row r="3093" spans="2:2" ht="13.5">
      <c r="B3093" s="35"/>
    </row>
    <row r="3094" spans="2:2" ht="13.5">
      <c r="B3094" s="35"/>
    </row>
    <row r="3095" spans="2:2" ht="13.5">
      <c r="B3095" s="35"/>
    </row>
    <row r="3096" spans="2:2" ht="13.5">
      <c r="B3096" s="35"/>
    </row>
    <row r="3097" spans="2:2" ht="13.5">
      <c r="B3097" s="35"/>
    </row>
    <row r="3098" spans="2:2" ht="13.5">
      <c r="B3098" s="35"/>
    </row>
    <row r="3099" spans="2:2" ht="13.5">
      <c r="B3099" s="35"/>
    </row>
    <row r="3100" spans="2:2" ht="13.5">
      <c r="B3100" s="35"/>
    </row>
    <row r="3101" spans="2:2" ht="13.5">
      <c r="B3101" s="35"/>
    </row>
    <row r="3102" spans="2:2" ht="13.5">
      <c r="B3102" s="35"/>
    </row>
    <row r="3103" spans="2:2" ht="13.5">
      <c r="B3103" s="35"/>
    </row>
    <row r="3104" spans="2:2" ht="13.5">
      <c r="B3104" s="35"/>
    </row>
    <row r="3105" spans="2:2" ht="13.5">
      <c r="B3105" s="35"/>
    </row>
    <row r="3106" spans="2:2" ht="13.5">
      <c r="B3106" s="35"/>
    </row>
    <row r="3107" spans="2:2" ht="13.5">
      <c r="B3107" s="35"/>
    </row>
    <row r="3108" spans="2:2" ht="13.5">
      <c r="B3108" s="35"/>
    </row>
    <row r="3109" spans="2:2" ht="13.5">
      <c r="B3109" s="35"/>
    </row>
    <row r="3110" spans="2:2" ht="13.5">
      <c r="B3110" s="35"/>
    </row>
    <row r="3111" spans="2:2" ht="13.5">
      <c r="B3111" s="35"/>
    </row>
    <row r="3112" spans="2:2" ht="13.5">
      <c r="B3112" s="35"/>
    </row>
    <row r="3113" spans="2:2" ht="13.5">
      <c r="B3113" s="35"/>
    </row>
    <row r="3114" spans="2:2" ht="13.5">
      <c r="B3114" s="35"/>
    </row>
    <row r="3115" spans="2:2" ht="13.5">
      <c r="B3115" s="35"/>
    </row>
    <row r="3116" spans="2:2" ht="13.5">
      <c r="B3116" s="35"/>
    </row>
    <row r="3117" spans="2:2" ht="13.5">
      <c r="B3117" s="35"/>
    </row>
    <row r="3118" spans="2:2" ht="13.5">
      <c r="B3118" s="35"/>
    </row>
    <row r="3119" spans="2:2" ht="13.5">
      <c r="B3119" s="35"/>
    </row>
    <row r="3120" spans="2:2" ht="13.5">
      <c r="B3120" s="35"/>
    </row>
    <row r="3121" spans="2:2" ht="13.5">
      <c r="B3121" s="35"/>
    </row>
    <row r="3122" spans="2:2" ht="13.5">
      <c r="B3122" s="35"/>
    </row>
    <row r="3123" spans="2:2" ht="13.5">
      <c r="B3123" s="35"/>
    </row>
    <row r="3124" spans="2:2" ht="13.5">
      <c r="B3124" s="35"/>
    </row>
    <row r="3125" spans="2:2" ht="13.5">
      <c r="B3125" s="35"/>
    </row>
    <row r="3126" spans="2:2" ht="13.5">
      <c r="B3126" s="35"/>
    </row>
    <row r="3127" spans="2:2" ht="13.5">
      <c r="B3127" s="35"/>
    </row>
    <row r="3128" spans="2:2" ht="13.5">
      <c r="B3128" s="35"/>
    </row>
    <row r="3129" spans="2:2" ht="13.5">
      <c r="B3129" s="35"/>
    </row>
    <row r="3130" spans="2:2" ht="13.5">
      <c r="B3130" s="35"/>
    </row>
    <row r="3131" spans="2:2" ht="13.5">
      <c r="B3131" s="35"/>
    </row>
    <row r="3132" spans="2:2" ht="13.5">
      <c r="B3132" s="35"/>
    </row>
    <row r="3133" spans="2:2" ht="13.5">
      <c r="B3133" s="35"/>
    </row>
    <row r="3134" spans="2:2" ht="13.5">
      <c r="B3134" s="35"/>
    </row>
    <row r="3135" spans="2:2" ht="13.5">
      <c r="B3135" s="35"/>
    </row>
    <row r="3136" spans="2:2" ht="13.5">
      <c r="B3136" s="35"/>
    </row>
    <row r="3137" spans="2:2" ht="13.5">
      <c r="B3137" s="35"/>
    </row>
    <row r="3138" spans="2:2" ht="13.5">
      <c r="B3138" s="35"/>
    </row>
    <row r="3139" spans="2:2" ht="13.5">
      <c r="B3139" s="35"/>
    </row>
    <row r="3140" spans="2:2" ht="13.5">
      <c r="B3140" s="35"/>
    </row>
    <row r="3141" spans="2:2" ht="13.5">
      <c r="B3141" s="35"/>
    </row>
    <row r="3142" spans="2:2" ht="13.5">
      <c r="B3142" s="35"/>
    </row>
    <row r="3143" spans="2:2" ht="13.5">
      <c r="B3143" s="35"/>
    </row>
    <row r="3144" spans="2:2" ht="13.5">
      <c r="B3144" s="35"/>
    </row>
    <row r="3145" spans="2:2" ht="13.5">
      <c r="B3145" s="35"/>
    </row>
    <row r="3146" spans="2:2" ht="13.5">
      <c r="B3146" s="35"/>
    </row>
    <row r="3147" spans="2:2" ht="13.5">
      <c r="B3147" s="35"/>
    </row>
    <row r="3148" spans="2:2" ht="13.5">
      <c r="B3148" s="35"/>
    </row>
    <row r="3149" spans="2:2" ht="13.5">
      <c r="B3149" s="35"/>
    </row>
    <row r="3150" spans="2:2" ht="13.5">
      <c r="B3150" s="35"/>
    </row>
    <row r="3151" spans="2:2" ht="13.5">
      <c r="B3151" s="35"/>
    </row>
    <row r="3152" spans="2:2" ht="13.5">
      <c r="B3152" s="35"/>
    </row>
    <row r="3153" spans="2:2" ht="13.5">
      <c r="B3153" s="35"/>
    </row>
    <row r="3154" spans="2:2" ht="13.5">
      <c r="B3154" s="35"/>
    </row>
    <row r="3155" spans="2:2" ht="13.5">
      <c r="B3155" s="35"/>
    </row>
    <row r="3156" spans="2:2" ht="13.5">
      <c r="B3156" s="35"/>
    </row>
    <row r="3157" spans="2:2" ht="13.5">
      <c r="B3157" s="35"/>
    </row>
    <row r="3158" spans="2:2" ht="13.5">
      <c r="B3158" s="35"/>
    </row>
    <row r="3159" spans="2:2" ht="13.5">
      <c r="B3159" s="35"/>
    </row>
    <row r="3160" spans="2:2" ht="13.5">
      <c r="B3160" s="35"/>
    </row>
    <row r="3161" spans="2:2" ht="13.5">
      <c r="B3161" s="35"/>
    </row>
    <row r="3162" spans="2:2" ht="13.5">
      <c r="B3162" s="35"/>
    </row>
    <row r="3163" spans="2:2" ht="13.5">
      <c r="B3163" s="35"/>
    </row>
    <row r="3164" spans="2:2" ht="13.5">
      <c r="B3164" s="35"/>
    </row>
    <row r="3165" spans="2:2" ht="13.5">
      <c r="B3165" s="35"/>
    </row>
    <row r="3166" spans="2:2" ht="13.5">
      <c r="B3166" s="35"/>
    </row>
    <row r="3167" spans="2:2" ht="13.5">
      <c r="B3167" s="35"/>
    </row>
    <row r="3168" spans="2:2" ht="13.5">
      <c r="B3168" s="35"/>
    </row>
    <row r="3169" spans="2:2" ht="13.5">
      <c r="B3169" s="35"/>
    </row>
    <row r="3170" spans="2:2" ht="13.5">
      <c r="B3170" s="35"/>
    </row>
    <row r="3171" spans="2:2" ht="13.5">
      <c r="B3171" s="35"/>
    </row>
    <row r="3172" spans="2:2" ht="13.5">
      <c r="B3172" s="35"/>
    </row>
    <row r="3173" spans="2:2" ht="13.5">
      <c r="B3173" s="35"/>
    </row>
    <row r="3174" spans="2:2" ht="13.5">
      <c r="B3174" s="35"/>
    </row>
    <row r="3175" spans="2:2" ht="13.5">
      <c r="B3175" s="35"/>
    </row>
    <row r="3176" spans="2:2" ht="13.5">
      <c r="B3176" s="35"/>
    </row>
    <row r="3177" spans="2:2" ht="13.5">
      <c r="B3177" s="35"/>
    </row>
    <row r="3178" spans="2:2" ht="13.5">
      <c r="B3178" s="35"/>
    </row>
    <row r="3179" spans="2:2" ht="13.5">
      <c r="B3179" s="35"/>
    </row>
    <row r="3180" spans="2:2" ht="13.5">
      <c r="B3180" s="35"/>
    </row>
    <row r="3181" spans="2:2" ht="13.5">
      <c r="B3181" s="35"/>
    </row>
    <row r="3182" spans="2:2" ht="13.5">
      <c r="B3182" s="35"/>
    </row>
    <row r="3183" spans="2:2" ht="13.5">
      <c r="B3183" s="35"/>
    </row>
    <row r="3184" spans="2:2" ht="13.5">
      <c r="B3184" s="35"/>
    </row>
    <row r="3185" spans="2:2" ht="13.5">
      <c r="B3185" s="35"/>
    </row>
    <row r="3186" spans="2:2" ht="13.5">
      <c r="B3186" s="35"/>
    </row>
    <row r="3187" spans="2:2" ht="13.5">
      <c r="B3187" s="35"/>
    </row>
    <row r="3188" spans="2:2" ht="13.5">
      <c r="B3188" s="35"/>
    </row>
    <row r="3189" spans="2:2" ht="13.5">
      <c r="B3189" s="35"/>
    </row>
    <row r="3190" spans="2:2" ht="13.5">
      <c r="B3190" s="35"/>
    </row>
    <row r="3191" spans="2:2" ht="13.5">
      <c r="B3191" s="35"/>
    </row>
    <row r="3192" spans="2:2" ht="13.5">
      <c r="B3192" s="35"/>
    </row>
    <row r="3193" spans="2:2" ht="13.5">
      <c r="B3193" s="35"/>
    </row>
    <row r="3194" spans="2:2" ht="13.5">
      <c r="B3194" s="35"/>
    </row>
    <row r="3195" spans="2:2" ht="13.5">
      <c r="B3195" s="35"/>
    </row>
    <row r="3196" spans="2:2" ht="13.5">
      <c r="B3196" s="35"/>
    </row>
    <row r="3197" spans="2:2" ht="13.5">
      <c r="B3197" s="35"/>
    </row>
    <row r="3198" spans="2:2" ht="13.5">
      <c r="B3198" s="35"/>
    </row>
    <row r="3199" spans="2:2" ht="13.5">
      <c r="B3199" s="35"/>
    </row>
    <row r="3200" spans="2:2" ht="13.5">
      <c r="B3200" s="35"/>
    </row>
    <row r="3201" spans="2:2" ht="13.5">
      <c r="B3201" s="35"/>
    </row>
    <row r="3202" spans="2:2" ht="13.5">
      <c r="B3202" s="35"/>
    </row>
    <row r="3203" spans="2:2" ht="13.5">
      <c r="B3203" s="35"/>
    </row>
    <row r="3204" spans="2:2" ht="13.5">
      <c r="B3204" s="35"/>
    </row>
    <row r="3205" spans="2:2" ht="13.5">
      <c r="B3205" s="35"/>
    </row>
    <row r="3206" spans="2:2" ht="13.5">
      <c r="B3206" s="35"/>
    </row>
    <row r="3207" spans="2:2">
      <c r="B3207" s="36"/>
    </row>
    <row r="3208" spans="2:2">
      <c r="B3208" s="36"/>
    </row>
    <row r="3209" spans="2:2">
      <c r="B3209" s="36"/>
    </row>
    <row r="3210" spans="2:2">
      <c r="B3210" s="36"/>
    </row>
    <row r="3211" spans="2:2">
      <c r="B3211" s="36"/>
    </row>
    <row r="3212" spans="2:2">
      <c r="B3212" s="36"/>
    </row>
    <row r="3213" spans="2:2">
      <c r="B3213" s="36"/>
    </row>
    <row r="3214" spans="2:2">
      <c r="B3214" s="36"/>
    </row>
    <row r="3215" spans="2:2">
      <c r="B3215" s="36"/>
    </row>
    <row r="3216" spans="2:2">
      <c r="B3216" s="36"/>
    </row>
    <row r="3217" spans="2:2">
      <c r="B3217" s="36"/>
    </row>
    <row r="3218" spans="2:2">
      <c r="B3218" s="36"/>
    </row>
    <row r="3219" spans="2:2">
      <c r="B3219" s="36"/>
    </row>
    <row r="3220" spans="2:2">
      <c r="B3220" s="36"/>
    </row>
    <row r="3221" spans="2:2">
      <c r="B3221" s="36"/>
    </row>
    <row r="3222" spans="2:2">
      <c r="B3222" s="36"/>
    </row>
    <row r="3223" spans="2:2">
      <c r="B3223" s="36"/>
    </row>
    <row r="3224" spans="2:2">
      <c r="B3224" s="36"/>
    </row>
    <row r="3225" spans="2:2">
      <c r="B3225" s="36"/>
    </row>
    <row r="3226" spans="2:2">
      <c r="B3226" s="36"/>
    </row>
    <row r="3227" spans="2:2">
      <c r="B3227" s="36"/>
    </row>
    <row r="3228" spans="2:2">
      <c r="B3228" s="36"/>
    </row>
    <row r="3229" spans="2:2">
      <c r="B3229" s="36"/>
    </row>
    <row r="3230" spans="2:2">
      <c r="B3230" s="36"/>
    </row>
    <row r="3231" spans="2:2">
      <c r="B3231" s="36"/>
    </row>
    <row r="3232" spans="2:2">
      <c r="B3232" s="36"/>
    </row>
    <row r="3233" spans="2:2">
      <c r="B3233" s="36"/>
    </row>
    <row r="3234" spans="2:2">
      <c r="B3234" s="36"/>
    </row>
    <row r="3235" spans="2:2">
      <c r="B3235" s="36"/>
    </row>
    <row r="3236" spans="2:2">
      <c r="B3236" s="36"/>
    </row>
    <row r="3237" spans="2:2">
      <c r="B3237" s="36"/>
    </row>
    <row r="3238" spans="2:2">
      <c r="B3238" s="36"/>
    </row>
    <row r="3239" spans="2:2">
      <c r="B3239" s="36"/>
    </row>
    <row r="3240" spans="2:2">
      <c r="B3240" s="36"/>
    </row>
    <row r="3241" spans="2:2">
      <c r="B3241" s="36"/>
    </row>
    <row r="3242" spans="2:2">
      <c r="B3242" s="36"/>
    </row>
    <row r="3243" spans="2:2">
      <c r="B3243" s="36"/>
    </row>
    <row r="3244" spans="2:2">
      <c r="B3244" s="36"/>
    </row>
    <row r="3245" spans="2:2">
      <c r="B3245" s="36"/>
    </row>
    <row r="3246" spans="2:2">
      <c r="B3246" s="36"/>
    </row>
    <row r="3247" spans="2:2">
      <c r="B3247" s="36"/>
    </row>
    <row r="3248" spans="2:2">
      <c r="B3248" s="36"/>
    </row>
    <row r="3249" spans="2:2">
      <c r="B3249" s="36"/>
    </row>
    <row r="3250" spans="2:2">
      <c r="B3250" s="36"/>
    </row>
    <row r="3251" spans="2:2">
      <c r="B3251" s="36"/>
    </row>
    <row r="3252" spans="2:2">
      <c r="B3252" s="36"/>
    </row>
    <row r="3253" spans="2:2">
      <c r="B3253" s="36"/>
    </row>
    <row r="3254" spans="2:2">
      <c r="B3254" s="36"/>
    </row>
    <row r="3255" spans="2:2">
      <c r="B3255" s="36"/>
    </row>
    <row r="3256" spans="2:2">
      <c r="B3256" s="36"/>
    </row>
    <row r="3257" spans="2:2">
      <c r="B3257" s="36"/>
    </row>
    <row r="3258" spans="2:2">
      <c r="B3258" s="36"/>
    </row>
    <row r="3259" spans="2:2">
      <c r="B3259" s="36"/>
    </row>
    <row r="3260" spans="2:2">
      <c r="B3260" s="36"/>
    </row>
    <row r="3261" spans="2:2">
      <c r="B3261" s="36"/>
    </row>
    <row r="3262" spans="2:2">
      <c r="B3262" s="36"/>
    </row>
    <row r="3263" spans="2:2">
      <c r="B3263" s="36"/>
    </row>
    <row r="3264" spans="2:2">
      <c r="B3264" s="36"/>
    </row>
    <row r="3265" spans="2:2">
      <c r="B3265" s="36"/>
    </row>
    <row r="3266" spans="2:2">
      <c r="B3266" s="36"/>
    </row>
    <row r="3267" spans="2:2">
      <c r="B3267" s="36"/>
    </row>
    <row r="3268" spans="2:2">
      <c r="B3268" s="36"/>
    </row>
    <row r="3269" spans="2:2">
      <c r="B3269" s="36"/>
    </row>
    <row r="3270" spans="2:2">
      <c r="B3270" s="36"/>
    </row>
    <row r="3271" spans="2:2">
      <c r="B3271" s="36"/>
    </row>
    <row r="3272" spans="2:2">
      <c r="B3272" s="36"/>
    </row>
    <row r="3273" spans="2:2">
      <c r="B3273" s="36"/>
    </row>
    <row r="3274" spans="2:2">
      <c r="B3274" s="36"/>
    </row>
    <row r="3275" spans="2:2">
      <c r="B3275" s="36"/>
    </row>
    <row r="3276" spans="2:2">
      <c r="B3276" s="36"/>
    </row>
    <row r="3277" spans="2:2">
      <c r="B3277" s="36"/>
    </row>
    <row r="3278" spans="2:2">
      <c r="B3278" s="36"/>
    </row>
    <row r="3279" spans="2:2">
      <c r="B3279" s="36"/>
    </row>
    <row r="3280" spans="2:2">
      <c r="B3280" s="36"/>
    </row>
    <row r="3281" spans="2:2">
      <c r="B3281" s="36"/>
    </row>
    <row r="3282" spans="2:2">
      <c r="B3282" s="36"/>
    </row>
    <row r="3283" spans="2:2">
      <c r="B3283" s="36"/>
    </row>
    <row r="3284" spans="2:2">
      <c r="B3284" s="36"/>
    </row>
    <row r="3285" spans="2:2">
      <c r="B3285" s="36"/>
    </row>
    <row r="3286" spans="2:2">
      <c r="B3286" s="36"/>
    </row>
    <row r="3287" spans="2:2">
      <c r="B3287" s="36"/>
    </row>
    <row r="3288" spans="2:2">
      <c r="B3288" s="36"/>
    </row>
    <row r="3289" spans="2:2">
      <c r="B3289" s="36"/>
    </row>
    <row r="3290" spans="2:2">
      <c r="B3290" s="36"/>
    </row>
    <row r="3291" spans="2:2">
      <c r="B3291" s="36"/>
    </row>
    <row r="3292" spans="2:2">
      <c r="B3292" s="36"/>
    </row>
    <row r="3293" spans="2:2">
      <c r="B3293" s="36"/>
    </row>
    <row r="3294" spans="2:2">
      <c r="B3294" s="36"/>
    </row>
    <row r="3295" spans="2:2">
      <c r="B3295" s="36"/>
    </row>
    <row r="3296" spans="2:2">
      <c r="B3296" s="36"/>
    </row>
    <row r="3297" spans="2:2">
      <c r="B3297" s="36"/>
    </row>
    <row r="3298" spans="2:2">
      <c r="B3298" s="36"/>
    </row>
    <row r="3299" spans="2:2">
      <c r="B3299" s="36"/>
    </row>
    <row r="3300" spans="2:2">
      <c r="B3300" s="36"/>
    </row>
    <row r="3301" spans="2:2">
      <c r="B3301" s="36"/>
    </row>
    <row r="3302" spans="2:2">
      <c r="B3302" s="36"/>
    </row>
    <row r="3303" spans="2:2">
      <c r="B3303" s="36"/>
    </row>
    <row r="3304" spans="2:2">
      <c r="B3304" s="36"/>
    </row>
    <row r="3305" spans="2:2">
      <c r="B3305" s="36"/>
    </row>
    <row r="3306" spans="2:2">
      <c r="B3306" s="36"/>
    </row>
    <row r="3307" spans="2:2">
      <c r="B3307" s="36"/>
    </row>
    <row r="3308" spans="2:2">
      <c r="B3308" s="36"/>
    </row>
    <row r="3309" spans="2:2">
      <c r="B3309" s="36"/>
    </row>
    <row r="3310" spans="2:2">
      <c r="B3310" s="36"/>
    </row>
    <row r="3311" spans="2:2">
      <c r="B3311" s="36"/>
    </row>
    <row r="3312" spans="2:2">
      <c r="B3312" s="36"/>
    </row>
    <row r="3313" spans="2:2">
      <c r="B3313" s="36"/>
    </row>
    <row r="3314" spans="2:2">
      <c r="B3314" s="36"/>
    </row>
    <row r="3315" spans="2:2">
      <c r="B3315" s="36"/>
    </row>
    <row r="3316" spans="2:2">
      <c r="B3316" s="36"/>
    </row>
    <row r="3317" spans="2:2">
      <c r="B3317" s="36"/>
    </row>
    <row r="3318" spans="2:2">
      <c r="B3318" s="36"/>
    </row>
    <row r="3319" spans="2:2">
      <c r="B3319" s="36"/>
    </row>
    <row r="3320" spans="2:2">
      <c r="B3320" s="36"/>
    </row>
    <row r="3321" spans="2:2">
      <c r="B3321" s="36"/>
    </row>
    <row r="3322" spans="2:2">
      <c r="B3322" s="36"/>
    </row>
    <row r="3323" spans="2:2">
      <c r="B3323" s="36"/>
    </row>
    <row r="3324" spans="2:2">
      <c r="B3324" s="36"/>
    </row>
    <row r="3325" spans="2:2">
      <c r="B3325" s="36"/>
    </row>
    <row r="3326" spans="2:2">
      <c r="B3326" s="36"/>
    </row>
    <row r="3327" spans="2:2">
      <c r="B3327" s="36"/>
    </row>
    <row r="3328" spans="2:2">
      <c r="B3328" s="36"/>
    </row>
    <row r="3329" spans="2:2">
      <c r="B3329" s="36"/>
    </row>
    <row r="3330" spans="2:2">
      <c r="B3330" s="36"/>
    </row>
    <row r="3331" spans="2:2">
      <c r="B3331" s="36"/>
    </row>
    <row r="3332" spans="2:2">
      <c r="B3332" s="36"/>
    </row>
    <row r="3333" spans="2:2">
      <c r="B3333" s="36"/>
    </row>
    <row r="3334" spans="2:2">
      <c r="B3334" s="36"/>
    </row>
    <row r="3335" spans="2:2">
      <c r="B3335" s="36"/>
    </row>
    <row r="3336" spans="2:2">
      <c r="B3336" s="36"/>
    </row>
    <row r="3337" spans="2:2">
      <c r="B3337" s="36"/>
    </row>
    <row r="3338" spans="2:2">
      <c r="B3338" s="36"/>
    </row>
    <row r="3339" spans="2:2">
      <c r="B3339" s="36"/>
    </row>
    <row r="3340" spans="2:2">
      <c r="B3340" s="36"/>
    </row>
    <row r="3341" spans="2:2">
      <c r="B3341" s="36"/>
    </row>
    <row r="3342" spans="2:2">
      <c r="B3342" s="36"/>
    </row>
    <row r="3343" spans="2:2">
      <c r="B3343" s="36"/>
    </row>
    <row r="3344" spans="2:2">
      <c r="B3344" s="36"/>
    </row>
    <row r="3345" spans="2:2">
      <c r="B3345" s="36"/>
    </row>
    <row r="3346" spans="2:2">
      <c r="B3346" s="36"/>
    </row>
    <row r="3347" spans="2:2">
      <c r="B3347" s="36"/>
    </row>
    <row r="3348" spans="2:2">
      <c r="B3348" s="36"/>
    </row>
    <row r="3349" spans="2:2">
      <c r="B3349" s="36"/>
    </row>
    <row r="3350" spans="2:2">
      <c r="B3350" s="36"/>
    </row>
    <row r="3351" spans="2:2">
      <c r="B3351" s="36"/>
    </row>
    <row r="3352" spans="2:2">
      <c r="B3352" s="36"/>
    </row>
    <row r="3353" spans="2:2">
      <c r="B3353" s="36"/>
    </row>
    <row r="3354" spans="2:2">
      <c r="B3354" s="36"/>
    </row>
    <row r="3355" spans="2:2">
      <c r="B3355" s="36"/>
    </row>
    <row r="3356" spans="2:2">
      <c r="B3356" s="36"/>
    </row>
    <row r="3357" spans="2:2">
      <c r="B3357" s="36"/>
    </row>
    <row r="3358" spans="2:2">
      <c r="B3358" s="36"/>
    </row>
    <row r="3359" spans="2:2">
      <c r="B3359" s="36"/>
    </row>
    <row r="3360" spans="2:2">
      <c r="B3360" s="36"/>
    </row>
    <row r="3361" spans="2:2">
      <c r="B3361" s="36"/>
    </row>
    <row r="3362" spans="2:2">
      <c r="B3362" s="36"/>
    </row>
    <row r="3363" spans="2:2">
      <c r="B3363" s="36"/>
    </row>
    <row r="3364" spans="2:2">
      <c r="B3364" s="36"/>
    </row>
    <row r="3365" spans="2:2">
      <c r="B3365" s="36"/>
    </row>
    <row r="3366" spans="2:2">
      <c r="B3366" s="36"/>
    </row>
    <row r="3367" spans="2:2">
      <c r="B3367" s="36"/>
    </row>
    <row r="3368" spans="2:2">
      <c r="B3368" s="36"/>
    </row>
    <row r="3369" spans="2:2">
      <c r="B3369" s="36"/>
    </row>
    <row r="3370" spans="2:2">
      <c r="B3370" s="36"/>
    </row>
    <row r="3371" spans="2:2">
      <c r="B3371" s="36"/>
    </row>
    <row r="3372" spans="2:2">
      <c r="B3372" s="36"/>
    </row>
    <row r="3373" spans="2:2">
      <c r="B3373" s="36"/>
    </row>
    <row r="3374" spans="2:2">
      <c r="B3374" s="36"/>
    </row>
    <row r="3375" spans="2:2">
      <c r="B3375" s="36"/>
    </row>
    <row r="3376" spans="2:2">
      <c r="B3376" s="36"/>
    </row>
    <row r="3377" spans="2:2">
      <c r="B3377" s="36"/>
    </row>
    <row r="3378" spans="2:2">
      <c r="B3378" s="36"/>
    </row>
    <row r="3379" spans="2:2">
      <c r="B3379" s="36"/>
    </row>
    <row r="3380" spans="2:2">
      <c r="B3380" s="36"/>
    </row>
    <row r="3381" spans="2:2">
      <c r="B3381" s="36"/>
    </row>
    <row r="3382" spans="2:2">
      <c r="B3382" s="36"/>
    </row>
    <row r="3383" spans="2:2">
      <c r="B3383" s="36"/>
    </row>
    <row r="3384" spans="2:2">
      <c r="B3384" s="36"/>
    </row>
    <row r="3385" spans="2:2">
      <c r="B3385" s="36"/>
    </row>
    <row r="3386" spans="2:2">
      <c r="B3386" s="36"/>
    </row>
    <row r="3387" spans="2:2">
      <c r="B3387" s="36"/>
    </row>
    <row r="3388" spans="2:2">
      <c r="B3388" s="36"/>
    </row>
    <row r="3389" spans="2:2">
      <c r="B3389" s="36"/>
    </row>
    <row r="3390" spans="2:2">
      <c r="B3390" s="36"/>
    </row>
    <row r="3391" spans="2:2">
      <c r="B3391" s="36"/>
    </row>
    <row r="3392" spans="2:2">
      <c r="B3392" s="36"/>
    </row>
    <row r="3393" spans="2:2">
      <c r="B3393" s="36"/>
    </row>
    <row r="3394" spans="2:2">
      <c r="B3394" s="36"/>
    </row>
    <row r="3395" spans="2:2">
      <c r="B3395" s="36"/>
    </row>
    <row r="3396" spans="2:2">
      <c r="B3396" s="36"/>
    </row>
    <row r="3397" spans="2:2">
      <c r="B3397" s="36"/>
    </row>
    <row r="3398" spans="2:2">
      <c r="B3398" s="36"/>
    </row>
    <row r="3399" spans="2:2">
      <c r="B3399" s="36"/>
    </row>
    <row r="3400" spans="2:2">
      <c r="B3400" s="36"/>
    </row>
    <row r="3401" spans="2:2">
      <c r="B3401" s="36"/>
    </row>
    <row r="3402" spans="2:2">
      <c r="B3402" s="36"/>
    </row>
    <row r="3403" spans="2:2">
      <c r="B3403" s="36"/>
    </row>
    <row r="3404" spans="2:2">
      <c r="B3404" s="36"/>
    </row>
    <row r="3405" spans="2:2">
      <c r="B3405" s="36"/>
    </row>
    <row r="3406" spans="2:2">
      <c r="B3406" s="36"/>
    </row>
    <row r="3407" spans="2:2">
      <c r="B3407" s="36"/>
    </row>
    <row r="3408" spans="2:2">
      <c r="B3408" s="36"/>
    </row>
    <row r="3409" spans="2:2">
      <c r="B3409" s="36"/>
    </row>
    <row r="3410" spans="2:2">
      <c r="B3410" s="36"/>
    </row>
    <row r="3411" spans="2:2">
      <c r="B3411" s="36"/>
    </row>
    <row r="3412" spans="2:2">
      <c r="B3412" s="36"/>
    </row>
    <row r="3413" spans="2:2">
      <c r="B3413" s="36"/>
    </row>
    <row r="3414" spans="2:2">
      <c r="B3414" s="36"/>
    </row>
    <row r="3415" spans="2:2">
      <c r="B3415" s="36"/>
    </row>
    <row r="3416" spans="2:2">
      <c r="B3416" s="36"/>
    </row>
    <row r="3417" spans="2:2">
      <c r="B3417" s="36"/>
    </row>
    <row r="3418" spans="2:2">
      <c r="B3418" s="36"/>
    </row>
    <row r="3419" spans="2:2">
      <c r="B3419" s="36"/>
    </row>
    <row r="3420" spans="2:2">
      <c r="B3420" s="36"/>
    </row>
    <row r="3421" spans="2:2">
      <c r="B3421" s="36"/>
    </row>
    <row r="3422" spans="2:2">
      <c r="B3422" s="36"/>
    </row>
    <row r="3423" spans="2:2">
      <c r="B3423" s="36"/>
    </row>
    <row r="3424" spans="2:2">
      <c r="B3424" s="36"/>
    </row>
    <row r="3425" spans="2:2">
      <c r="B3425" s="36"/>
    </row>
    <row r="3426" spans="2:2">
      <c r="B3426" s="36"/>
    </row>
    <row r="3427" spans="2:2">
      <c r="B3427" s="36"/>
    </row>
    <row r="3428" spans="2:2">
      <c r="B3428" s="36"/>
    </row>
    <row r="3429" spans="2:2">
      <c r="B3429" s="36"/>
    </row>
    <row r="3430" spans="2:2">
      <c r="B3430" s="36"/>
    </row>
    <row r="3431" spans="2:2">
      <c r="B3431" s="36"/>
    </row>
    <row r="3432" spans="2:2">
      <c r="B3432" s="36"/>
    </row>
    <row r="3433" spans="2:2">
      <c r="B3433" s="36"/>
    </row>
    <row r="3434" spans="2:2">
      <c r="B3434" s="36"/>
    </row>
    <row r="3435" spans="2:2">
      <c r="B3435" s="36"/>
    </row>
    <row r="3436" spans="2:2">
      <c r="B3436" s="36"/>
    </row>
    <row r="3437" spans="2:2">
      <c r="B3437" s="36"/>
    </row>
    <row r="3438" spans="2:2">
      <c r="B3438" s="36"/>
    </row>
    <row r="3439" spans="2:2">
      <c r="B3439" s="36"/>
    </row>
    <row r="3440" spans="2:2">
      <c r="B3440" s="36"/>
    </row>
    <row r="3441" spans="2:2">
      <c r="B3441" s="36"/>
    </row>
    <row r="3442" spans="2:2">
      <c r="B3442" s="36"/>
    </row>
    <row r="3443" spans="2:2">
      <c r="B3443" s="36"/>
    </row>
    <row r="3444" spans="2:2">
      <c r="B3444" s="36"/>
    </row>
    <row r="3445" spans="2:2">
      <c r="B3445" s="36"/>
    </row>
    <row r="3446" spans="2:2">
      <c r="B3446" s="36"/>
    </row>
    <row r="3447" spans="2:2">
      <c r="B3447" s="36"/>
    </row>
    <row r="3448" spans="2:2">
      <c r="B3448" s="36"/>
    </row>
    <row r="3449" spans="2:2">
      <c r="B3449" s="36"/>
    </row>
    <row r="3450" spans="2:2">
      <c r="B3450" s="36"/>
    </row>
    <row r="3451" spans="2:2">
      <c r="B3451" s="36"/>
    </row>
    <row r="3452" spans="2:2">
      <c r="B3452" s="36"/>
    </row>
    <row r="3453" spans="2:2">
      <c r="B3453" s="36"/>
    </row>
    <row r="3454" spans="2:2">
      <c r="B3454" s="36"/>
    </row>
    <row r="3455" spans="2:2">
      <c r="B3455" s="36"/>
    </row>
    <row r="3456" spans="2:2">
      <c r="B3456" s="36"/>
    </row>
    <row r="3457" spans="2:2">
      <c r="B3457" s="36"/>
    </row>
    <row r="3458" spans="2:2">
      <c r="B3458" s="36"/>
    </row>
    <row r="3459" spans="2:2">
      <c r="B3459" s="36"/>
    </row>
    <row r="3460" spans="2:2">
      <c r="B3460" s="36"/>
    </row>
    <row r="3461" spans="2:2">
      <c r="B3461" s="36"/>
    </row>
    <row r="3462" spans="2:2">
      <c r="B3462" s="36"/>
    </row>
    <row r="3463" spans="2:2">
      <c r="B3463" s="36"/>
    </row>
    <row r="3464" spans="2:2">
      <c r="B3464" s="36"/>
    </row>
    <row r="3465" spans="2:2">
      <c r="B3465" s="36"/>
    </row>
    <row r="3466" spans="2:2">
      <c r="B3466" s="36"/>
    </row>
    <row r="3467" spans="2:2">
      <c r="B3467" s="36"/>
    </row>
    <row r="3468" spans="2:2">
      <c r="B3468" s="36"/>
    </row>
    <row r="3469" spans="2:2">
      <c r="B3469" s="36"/>
    </row>
    <row r="3470" spans="2:2">
      <c r="B3470" s="36"/>
    </row>
    <row r="3471" spans="2:2">
      <c r="B3471" s="36"/>
    </row>
    <row r="3472" spans="2:2">
      <c r="B3472" s="36"/>
    </row>
    <row r="3473" spans="2:2">
      <c r="B3473" s="36"/>
    </row>
    <row r="3474" spans="2:2">
      <c r="B3474" s="36"/>
    </row>
    <row r="3475" spans="2:2">
      <c r="B3475" s="36"/>
    </row>
    <row r="3476" spans="2:2">
      <c r="B3476" s="36"/>
    </row>
    <row r="3477" spans="2:2">
      <c r="B3477" s="36"/>
    </row>
    <row r="3478" spans="2:2">
      <c r="B3478" s="36"/>
    </row>
    <row r="3479" spans="2:2">
      <c r="B3479" s="36"/>
    </row>
    <row r="3480" spans="2:2">
      <c r="B3480" s="36"/>
    </row>
    <row r="3481" spans="2:2">
      <c r="B3481" s="36"/>
    </row>
    <row r="3482" spans="2:2">
      <c r="B3482" s="36"/>
    </row>
    <row r="3483" spans="2:2">
      <c r="B3483" s="36"/>
    </row>
    <row r="3484" spans="2:2">
      <c r="B3484" s="36"/>
    </row>
    <row r="3485" spans="2:2">
      <c r="B3485" s="36"/>
    </row>
    <row r="3486" spans="2:2">
      <c r="B3486" s="36"/>
    </row>
    <row r="3487" spans="2:2">
      <c r="B3487" s="36"/>
    </row>
    <row r="3488" spans="2:2">
      <c r="B3488" s="36"/>
    </row>
    <row r="3489" spans="2:2">
      <c r="B3489" s="36"/>
    </row>
    <row r="3490" spans="2:2">
      <c r="B3490" s="36"/>
    </row>
    <row r="3491" spans="2:2">
      <c r="B3491" s="36"/>
    </row>
    <row r="3492" spans="2:2">
      <c r="B3492" s="36"/>
    </row>
    <row r="3493" spans="2:2">
      <c r="B3493" s="36"/>
    </row>
    <row r="3494" spans="2:2">
      <c r="B3494" s="36"/>
    </row>
    <row r="3495" spans="2:2">
      <c r="B3495" s="36"/>
    </row>
    <row r="3496" spans="2:2">
      <c r="B3496" s="36"/>
    </row>
    <row r="3497" spans="2:2">
      <c r="B3497" s="36"/>
    </row>
    <row r="3498" spans="2:2">
      <c r="B3498" s="36"/>
    </row>
    <row r="3499" spans="2:2">
      <c r="B3499" s="36"/>
    </row>
    <row r="3500" spans="2:2">
      <c r="B3500" s="36"/>
    </row>
    <row r="3501" spans="2:2">
      <c r="B3501" s="36"/>
    </row>
    <row r="3502" spans="2:2">
      <c r="B3502" s="36"/>
    </row>
    <row r="3503" spans="2:2">
      <c r="B3503" s="36"/>
    </row>
    <row r="3504" spans="2:2">
      <c r="B3504" s="36"/>
    </row>
    <row r="3505" spans="2:2">
      <c r="B3505" s="36"/>
    </row>
    <row r="3506" spans="2:2">
      <c r="B3506" s="36"/>
    </row>
    <row r="3507" spans="2:2">
      <c r="B3507" s="36"/>
    </row>
    <row r="3508" spans="2:2">
      <c r="B3508" s="36"/>
    </row>
    <row r="3509" spans="2:2">
      <c r="B3509" s="36"/>
    </row>
    <row r="3510" spans="2:2">
      <c r="B3510" s="36"/>
    </row>
    <row r="3511" spans="2:2">
      <c r="B3511" s="36"/>
    </row>
    <row r="3512" spans="2:2">
      <c r="B3512" s="36"/>
    </row>
    <row r="3513" spans="2:2">
      <c r="B3513" s="36"/>
    </row>
    <row r="3514" spans="2:2">
      <c r="B3514" s="36"/>
    </row>
    <row r="3515" spans="2:2">
      <c r="B3515" s="36"/>
    </row>
    <row r="3516" spans="2:2">
      <c r="B3516" s="36"/>
    </row>
    <row r="3517" spans="2:2">
      <c r="B3517" s="36"/>
    </row>
    <row r="3518" spans="2:2">
      <c r="B3518" s="36"/>
    </row>
    <row r="3519" spans="2:2">
      <c r="B3519" s="36"/>
    </row>
    <row r="3520" spans="2:2">
      <c r="B3520" s="36"/>
    </row>
    <row r="3521" spans="2:2">
      <c r="B3521" s="36"/>
    </row>
    <row r="3522" spans="2:2">
      <c r="B3522" s="36"/>
    </row>
    <row r="3523" spans="2:2">
      <c r="B3523" s="36"/>
    </row>
    <row r="3524" spans="2:2">
      <c r="B3524" s="36"/>
    </row>
    <row r="3525" spans="2:2">
      <c r="B3525" s="36"/>
    </row>
    <row r="3526" spans="2:2">
      <c r="B3526" s="36"/>
    </row>
    <row r="3527" spans="2:2">
      <c r="B3527" s="36"/>
    </row>
    <row r="3528" spans="2:2">
      <c r="B3528" s="36"/>
    </row>
    <row r="3529" spans="2:2">
      <c r="B3529" s="36"/>
    </row>
    <row r="3530" spans="2:2">
      <c r="B3530" s="36"/>
    </row>
    <row r="3531" spans="2:2">
      <c r="B3531" s="36"/>
    </row>
    <row r="3532" spans="2:2">
      <c r="B3532" s="36"/>
    </row>
    <row r="3533" spans="2:2">
      <c r="B3533" s="36"/>
    </row>
    <row r="3534" spans="2:2">
      <c r="B3534" s="36"/>
    </row>
    <row r="3535" spans="2:2">
      <c r="B3535" s="36"/>
    </row>
    <row r="3536" spans="2:2">
      <c r="B3536" s="36"/>
    </row>
    <row r="3537" spans="2:2">
      <c r="B3537" s="36"/>
    </row>
    <row r="3538" spans="2:2">
      <c r="B3538" s="36"/>
    </row>
    <row r="3539" spans="2:2">
      <c r="B3539" s="36"/>
    </row>
    <row r="3540" spans="2:2">
      <c r="B3540" s="36"/>
    </row>
    <row r="3541" spans="2:2">
      <c r="B3541" s="36"/>
    </row>
    <row r="3542" spans="2:2">
      <c r="B3542" s="36"/>
    </row>
    <row r="3543" spans="2:2">
      <c r="B3543" s="36"/>
    </row>
    <row r="3544" spans="2:2">
      <c r="B3544" s="36"/>
    </row>
    <row r="3545" spans="2:2">
      <c r="B3545" s="36"/>
    </row>
    <row r="3546" spans="2:2">
      <c r="B3546" s="36"/>
    </row>
    <row r="3547" spans="2:2">
      <c r="B3547" s="36"/>
    </row>
    <row r="3548" spans="2:2">
      <c r="B3548" s="36"/>
    </row>
    <row r="3549" spans="2:2">
      <c r="B3549" s="36"/>
    </row>
    <row r="3550" spans="2:2">
      <c r="B3550" s="36"/>
    </row>
    <row r="3551" spans="2:2">
      <c r="B3551" s="36"/>
    </row>
    <row r="3552" spans="2:2">
      <c r="B3552" s="36"/>
    </row>
    <row r="3553" spans="2:2">
      <c r="B3553" s="36"/>
    </row>
    <row r="3554" spans="2:2">
      <c r="B3554" s="36"/>
    </row>
    <row r="3555" spans="2:2">
      <c r="B3555" s="36"/>
    </row>
    <row r="3556" spans="2:2">
      <c r="B3556" s="36"/>
    </row>
    <row r="3557" spans="2:2">
      <c r="B3557" s="36"/>
    </row>
    <row r="3558" spans="2:2">
      <c r="B3558" s="36"/>
    </row>
    <row r="3559" spans="2:2">
      <c r="B3559" s="36"/>
    </row>
    <row r="3560" spans="2:2">
      <c r="B3560" s="36"/>
    </row>
    <row r="3561" spans="2:2">
      <c r="B3561" s="36"/>
    </row>
    <row r="3562" spans="2:2">
      <c r="B3562" s="36"/>
    </row>
    <row r="3563" spans="2:2">
      <c r="B3563" s="36"/>
    </row>
    <row r="3564" spans="2:2">
      <c r="B3564" s="36"/>
    </row>
    <row r="3565" spans="2:2">
      <c r="B3565" s="36"/>
    </row>
    <row r="3566" spans="2:2">
      <c r="B3566" s="36"/>
    </row>
    <row r="3567" spans="2:2">
      <c r="B3567" s="36"/>
    </row>
    <row r="3568" spans="2:2">
      <c r="B3568" s="36"/>
    </row>
    <row r="3569" spans="2:2">
      <c r="B3569" s="36"/>
    </row>
    <row r="3570" spans="2:2">
      <c r="B3570" s="36"/>
    </row>
    <row r="3571" spans="2:2">
      <c r="B3571" s="36"/>
    </row>
    <row r="3572" spans="2:2">
      <c r="B3572" s="36"/>
    </row>
    <row r="3573" spans="2:2">
      <c r="B3573" s="36"/>
    </row>
    <row r="3574" spans="2:2">
      <c r="B3574" s="36"/>
    </row>
    <row r="3575" spans="2:2">
      <c r="B3575" s="36"/>
    </row>
    <row r="3576" spans="2:2">
      <c r="B3576" s="36"/>
    </row>
    <row r="3577" spans="2:2">
      <c r="B3577" s="36"/>
    </row>
    <row r="3578" spans="2:2">
      <c r="B3578" s="36"/>
    </row>
    <row r="3579" spans="2:2">
      <c r="B3579" s="36"/>
    </row>
    <row r="3580" spans="2:2">
      <c r="B3580" s="36"/>
    </row>
    <row r="3581" spans="2:2">
      <c r="B3581" s="36"/>
    </row>
    <row r="3582" spans="2:2">
      <c r="B3582" s="36"/>
    </row>
    <row r="3583" spans="2:2">
      <c r="B3583" s="36"/>
    </row>
    <row r="3584" spans="2:2">
      <c r="B3584" s="36"/>
    </row>
    <row r="3585" spans="2:2">
      <c r="B3585" s="36"/>
    </row>
    <row r="3586" spans="2:2">
      <c r="B3586" s="36"/>
    </row>
    <row r="3587" spans="2:2">
      <c r="B3587" s="36"/>
    </row>
    <row r="3588" spans="2:2">
      <c r="B3588" s="36"/>
    </row>
    <row r="3589" spans="2:2">
      <c r="B3589" s="36"/>
    </row>
    <row r="3590" spans="2:2">
      <c r="B3590" s="36"/>
    </row>
    <row r="3591" spans="2:2">
      <c r="B3591" s="36"/>
    </row>
    <row r="3592" spans="2:2">
      <c r="B3592" s="36"/>
    </row>
    <row r="3593" spans="2:2">
      <c r="B3593" s="36"/>
    </row>
    <row r="3594" spans="2:2">
      <c r="B3594" s="36"/>
    </row>
    <row r="3595" spans="2:2">
      <c r="B3595" s="36"/>
    </row>
    <row r="3596" spans="2:2">
      <c r="B3596" s="36"/>
    </row>
    <row r="3597" spans="2:2">
      <c r="B3597" s="36"/>
    </row>
    <row r="3598" spans="2:2">
      <c r="B3598" s="36"/>
    </row>
    <row r="3599" spans="2:2">
      <c r="B3599" s="36"/>
    </row>
    <row r="3600" spans="2:2">
      <c r="B3600" s="36"/>
    </row>
    <row r="3601" spans="2:2">
      <c r="B3601" s="36"/>
    </row>
    <row r="3602" spans="2:2">
      <c r="B3602" s="36"/>
    </row>
    <row r="3603" spans="2:2">
      <c r="B3603" s="36"/>
    </row>
    <row r="3604" spans="2:2">
      <c r="B3604" s="36"/>
    </row>
    <row r="3605" spans="2:2">
      <c r="B3605" s="36"/>
    </row>
    <row r="3606" spans="2:2">
      <c r="B3606" s="36"/>
    </row>
    <row r="3607" spans="2:2">
      <c r="B3607" s="36"/>
    </row>
    <row r="3608" spans="2:2">
      <c r="B3608" s="36"/>
    </row>
    <row r="3609" spans="2:2">
      <c r="B3609" s="36"/>
    </row>
    <row r="3610" spans="2:2">
      <c r="B3610" s="36"/>
    </row>
    <row r="3611" spans="2:2">
      <c r="B3611" s="36"/>
    </row>
    <row r="3612" spans="2:2">
      <c r="B3612" s="36"/>
    </row>
    <row r="3613" spans="2:2">
      <c r="B3613" s="36"/>
    </row>
    <row r="3614" spans="2:2">
      <c r="B3614" s="36"/>
    </row>
    <row r="3615" spans="2:2">
      <c r="B3615" s="36"/>
    </row>
    <row r="3616" spans="2:2">
      <c r="B3616" s="36"/>
    </row>
    <row r="3617" spans="2:2">
      <c r="B3617" s="36"/>
    </row>
    <row r="3618" spans="2:2">
      <c r="B3618" s="36"/>
    </row>
    <row r="3619" spans="2:2">
      <c r="B3619" s="36"/>
    </row>
    <row r="3620" spans="2:2">
      <c r="B3620" s="36"/>
    </row>
    <row r="3621" spans="2:2">
      <c r="B3621" s="36"/>
    </row>
    <row r="3622" spans="2:2">
      <c r="B3622" s="36"/>
    </row>
    <row r="3623" spans="2:2">
      <c r="B3623" s="36"/>
    </row>
    <row r="3624" spans="2:2">
      <c r="B3624" s="36"/>
    </row>
    <row r="3625" spans="2:2">
      <c r="B3625" s="36"/>
    </row>
    <row r="3626" spans="2:2">
      <c r="B3626" s="36"/>
    </row>
    <row r="3627" spans="2:2">
      <c r="B3627" s="36"/>
    </row>
    <row r="3628" spans="2:2">
      <c r="B3628" s="36"/>
    </row>
    <row r="3629" spans="2:2">
      <c r="B3629" s="36"/>
    </row>
    <row r="3630" spans="2:2">
      <c r="B3630" s="36"/>
    </row>
    <row r="3631" spans="2:2">
      <c r="B3631" s="36"/>
    </row>
    <row r="3632" spans="2:2">
      <c r="B3632" s="36"/>
    </row>
    <row r="3633" spans="2:2">
      <c r="B3633" s="36"/>
    </row>
    <row r="3634" spans="2:2">
      <c r="B3634" s="36"/>
    </row>
    <row r="3635" spans="2:2">
      <c r="B3635" s="36"/>
    </row>
    <row r="3636" spans="2:2">
      <c r="B3636" s="36"/>
    </row>
    <row r="3637" spans="2:2">
      <c r="B3637" s="36"/>
    </row>
    <row r="3638" spans="2:2">
      <c r="B3638" s="36"/>
    </row>
    <row r="3639" spans="2:2">
      <c r="B3639" s="36"/>
    </row>
    <row r="3640" spans="2:2">
      <c r="B3640" s="36"/>
    </row>
    <row r="3641" spans="2:2">
      <c r="B3641" s="36"/>
    </row>
    <row r="3642" spans="2:2">
      <c r="B3642" s="36"/>
    </row>
    <row r="3643" spans="2:2">
      <c r="B3643" s="36"/>
    </row>
    <row r="3644" spans="2:2">
      <c r="B3644" s="36"/>
    </row>
    <row r="3645" spans="2:2">
      <c r="B3645" s="36"/>
    </row>
    <row r="3646" spans="2:2">
      <c r="B3646" s="36"/>
    </row>
    <row r="3647" spans="2:2">
      <c r="B3647" s="36"/>
    </row>
    <row r="3648" spans="2:2">
      <c r="B3648" s="36"/>
    </row>
    <row r="3649" spans="2:2">
      <c r="B3649" s="36"/>
    </row>
    <row r="3650" spans="2:2">
      <c r="B3650" s="36"/>
    </row>
    <row r="3651" spans="2:2">
      <c r="B3651" s="36"/>
    </row>
    <row r="3652" spans="2:2">
      <c r="B3652" s="36"/>
    </row>
    <row r="3653" spans="2:2">
      <c r="B3653" s="36"/>
    </row>
    <row r="3654" spans="2:2">
      <c r="B3654" s="36"/>
    </row>
    <row r="3655" spans="2:2">
      <c r="B3655" s="36"/>
    </row>
    <row r="3656" spans="2:2">
      <c r="B3656" s="36"/>
    </row>
    <row r="3657" spans="2:2">
      <c r="B3657" s="36"/>
    </row>
    <row r="3658" spans="2:2">
      <c r="B3658" s="36"/>
    </row>
    <row r="3659" spans="2:2">
      <c r="B3659" s="36"/>
    </row>
    <row r="3660" spans="2:2">
      <c r="B3660" s="36"/>
    </row>
    <row r="3661" spans="2:2">
      <c r="B3661" s="36"/>
    </row>
    <row r="3662" spans="2:2">
      <c r="B3662" s="36"/>
    </row>
    <row r="3663" spans="2:2">
      <c r="B3663" s="36"/>
    </row>
    <row r="3664" spans="2:2">
      <c r="B3664" s="36"/>
    </row>
    <row r="3665" spans="2:2">
      <c r="B3665" s="36"/>
    </row>
    <row r="3666" spans="2:2">
      <c r="B3666" s="36"/>
    </row>
    <row r="3667" spans="2:2">
      <c r="B3667" s="36"/>
    </row>
    <row r="3668" spans="2:2">
      <c r="B3668" s="36"/>
    </row>
    <row r="3669" spans="2:2">
      <c r="B3669" s="36"/>
    </row>
    <row r="3670" spans="2:2">
      <c r="B3670" s="36"/>
    </row>
    <row r="3671" spans="2:2">
      <c r="B3671" s="36"/>
    </row>
    <row r="3672" spans="2:2">
      <c r="B3672" s="36"/>
    </row>
    <row r="3673" spans="2:2">
      <c r="B3673" s="36"/>
    </row>
    <row r="3674" spans="2:2">
      <c r="B3674" s="36"/>
    </row>
    <row r="3675" spans="2:2">
      <c r="B3675" s="36"/>
    </row>
    <row r="3676" spans="2:2">
      <c r="B3676" s="36"/>
    </row>
    <row r="3677" spans="2:2">
      <c r="B3677" s="36"/>
    </row>
    <row r="3678" spans="2:2">
      <c r="B3678" s="36"/>
    </row>
    <row r="3679" spans="2:2">
      <c r="B3679" s="36"/>
    </row>
    <row r="3680" spans="2:2">
      <c r="B3680" s="36"/>
    </row>
    <row r="3681" spans="2:2">
      <c r="B3681" s="36"/>
    </row>
    <row r="3682" spans="2:2">
      <c r="B3682" s="36"/>
    </row>
    <row r="3683" spans="2:2">
      <c r="B3683" s="36"/>
    </row>
    <row r="3684" spans="2:2">
      <c r="B3684" s="36"/>
    </row>
    <row r="3685" spans="2:2">
      <c r="B3685" s="36"/>
    </row>
    <row r="3686" spans="2:2">
      <c r="B3686" s="36"/>
    </row>
    <row r="3687" spans="2:2">
      <c r="B3687" s="36"/>
    </row>
    <row r="3688" spans="2:2">
      <c r="B3688" s="36"/>
    </row>
    <row r="3689" spans="2:2">
      <c r="B3689" s="36"/>
    </row>
    <row r="3690" spans="2:2">
      <c r="B3690" s="36"/>
    </row>
    <row r="3691" spans="2:2">
      <c r="B3691" s="36"/>
    </row>
    <row r="3692" spans="2:2">
      <c r="B3692" s="36"/>
    </row>
    <row r="3693" spans="2:2">
      <c r="B3693" s="36"/>
    </row>
    <row r="3694" spans="2:2">
      <c r="B3694" s="36"/>
    </row>
    <row r="3695" spans="2:2">
      <c r="B3695" s="36"/>
    </row>
    <row r="3696" spans="2:2">
      <c r="B3696" s="36"/>
    </row>
    <row r="3697" spans="2:2">
      <c r="B3697" s="36"/>
    </row>
    <row r="3698" spans="2:2">
      <c r="B3698" s="36"/>
    </row>
    <row r="3699" spans="2:2">
      <c r="B3699" s="36"/>
    </row>
    <row r="3700" spans="2:2">
      <c r="B3700" s="36"/>
    </row>
    <row r="3701" spans="2:2">
      <c r="B3701" s="36"/>
    </row>
    <row r="3702" spans="2:2">
      <c r="B3702" s="36"/>
    </row>
    <row r="3703" spans="2:2">
      <c r="B3703" s="36"/>
    </row>
    <row r="3704" spans="2:2">
      <c r="B3704" s="36"/>
    </row>
    <row r="3705" spans="2:2">
      <c r="B3705" s="36"/>
    </row>
    <row r="3706" spans="2:2">
      <c r="B3706" s="36"/>
    </row>
    <row r="3707" spans="2:2">
      <c r="B3707" s="36"/>
    </row>
    <row r="3708" spans="2:2">
      <c r="B3708" s="36"/>
    </row>
    <row r="3709" spans="2:2">
      <c r="B3709" s="36"/>
    </row>
    <row r="3710" spans="2:2">
      <c r="B3710" s="36"/>
    </row>
    <row r="3711" spans="2:2">
      <c r="B3711" s="36"/>
    </row>
    <row r="3712" spans="2:2">
      <c r="B3712" s="36"/>
    </row>
    <row r="3713" spans="2:2">
      <c r="B3713" s="36"/>
    </row>
    <row r="3714" spans="2:2">
      <c r="B3714" s="36"/>
    </row>
    <row r="3715" spans="2:2">
      <c r="B3715" s="36"/>
    </row>
    <row r="3716" spans="2:2">
      <c r="B3716" s="36"/>
    </row>
    <row r="3717" spans="2:2">
      <c r="B3717" s="36"/>
    </row>
    <row r="3718" spans="2:2">
      <c r="B3718" s="36"/>
    </row>
    <row r="3719" spans="2:2">
      <c r="B3719" s="36"/>
    </row>
    <row r="3720" spans="2:2">
      <c r="B3720" s="36"/>
    </row>
    <row r="3721" spans="2:2">
      <c r="B3721" s="36"/>
    </row>
    <row r="3722" spans="2:2">
      <c r="B3722" s="36"/>
    </row>
    <row r="3723" spans="2:2">
      <c r="B3723" s="36"/>
    </row>
    <row r="3724" spans="2:2">
      <c r="B3724" s="36"/>
    </row>
    <row r="3725" spans="2:2">
      <c r="B3725" s="36"/>
    </row>
    <row r="3726" spans="2:2">
      <c r="B3726" s="36"/>
    </row>
    <row r="3727" spans="2:2">
      <c r="B3727" s="36"/>
    </row>
    <row r="3728" spans="2:2">
      <c r="B3728" s="36"/>
    </row>
    <row r="3729" spans="2:2">
      <c r="B3729" s="36"/>
    </row>
    <row r="3730" spans="2:2">
      <c r="B3730" s="36"/>
    </row>
    <row r="3731" spans="2:2">
      <c r="B3731" s="36"/>
    </row>
    <row r="3732" spans="2:2">
      <c r="B3732" s="36"/>
    </row>
    <row r="3733" spans="2:2">
      <c r="B3733" s="36"/>
    </row>
    <row r="3734" spans="2:2">
      <c r="B3734" s="36"/>
    </row>
    <row r="3735" spans="2:2">
      <c r="B3735" s="36"/>
    </row>
    <row r="3736" spans="2:2">
      <c r="B3736" s="36"/>
    </row>
    <row r="3737" spans="2:2">
      <c r="B3737" s="36"/>
    </row>
    <row r="3738" spans="2:2">
      <c r="B3738" s="36"/>
    </row>
    <row r="3739" spans="2:2">
      <c r="B3739" s="36"/>
    </row>
    <row r="3740" spans="2:2">
      <c r="B3740" s="36"/>
    </row>
    <row r="3741" spans="2:2">
      <c r="B3741" s="36"/>
    </row>
    <row r="3742" spans="2:2">
      <c r="B3742" s="36"/>
    </row>
    <row r="3743" spans="2:2">
      <c r="B3743" s="36"/>
    </row>
    <row r="3744" spans="2:2">
      <c r="B3744" s="36"/>
    </row>
    <row r="3745" spans="2:2">
      <c r="B3745" s="36"/>
    </row>
    <row r="3746" spans="2:2">
      <c r="B3746" s="36"/>
    </row>
    <row r="3747" spans="2:2">
      <c r="B3747" s="36"/>
    </row>
    <row r="3748" spans="2:2">
      <c r="B3748" s="36"/>
    </row>
    <row r="3749" spans="2:2">
      <c r="B3749" s="36"/>
    </row>
    <row r="3750" spans="2:2">
      <c r="B3750" s="36"/>
    </row>
    <row r="3751" spans="2:2">
      <c r="B3751" s="36"/>
    </row>
    <row r="3752" spans="2:2">
      <c r="B3752" s="36"/>
    </row>
    <row r="3753" spans="2:2">
      <c r="B3753" s="36"/>
    </row>
    <row r="3754" spans="2:2">
      <c r="B3754" s="36"/>
    </row>
    <row r="3755" spans="2:2">
      <c r="B3755" s="36"/>
    </row>
    <row r="3756" spans="2:2">
      <c r="B3756" s="36"/>
    </row>
    <row r="3757" spans="2:2">
      <c r="B3757" s="36"/>
    </row>
    <row r="3758" spans="2:2">
      <c r="B3758" s="36"/>
    </row>
    <row r="3759" spans="2:2">
      <c r="B3759" s="36"/>
    </row>
    <row r="3760" spans="2:2">
      <c r="B3760" s="36"/>
    </row>
    <row r="3761" spans="2:2">
      <c r="B3761" s="36"/>
    </row>
    <row r="3762" spans="2:2">
      <c r="B3762" s="36"/>
    </row>
    <row r="3763" spans="2:2">
      <c r="B3763" s="36"/>
    </row>
    <row r="3764" spans="2:2">
      <c r="B3764" s="36"/>
    </row>
    <row r="3765" spans="2:2">
      <c r="B3765" s="36"/>
    </row>
    <row r="3766" spans="2:2">
      <c r="B3766" s="36"/>
    </row>
    <row r="3767" spans="2:2">
      <c r="B3767" s="36"/>
    </row>
    <row r="3768" spans="2:2">
      <c r="B3768" s="36"/>
    </row>
    <row r="3769" spans="2:2">
      <c r="B3769" s="36"/>
    </row>
    <row r="3770" spans="2:2">
      <c r="B3770" s="36"/>
    </row>
    <row r="3771" spans="2:2">
      <c r="B3771" s="36"/>
    </row>
    <row r="3772" spans="2:2">
      <c r="B3772" s="36"/>
    </row>
    <row r="3773" spans="2:2">
      <c r="B3773" s="36"/>
    </row>
    <row r="3774" spans="2:2">
      <c r="B3774" s="36"/>
    </row>
    <row r="3775" spans="2:2">
      <c r="B3775" s="36"/>
    </row>
    <row r="3776" spans="2:2">
      <c r="B3776" s="36"/>
    </row>
    <row r="3777" spans="2:2">
      <c r="B3777" s="36"/>
    </row>
    <row r="3778" spans="2:2">
      <c r="B3778" s="36"/>
    </row>
    <row r="3779" spans="2:2">
      <c r="B3779" s="36"/>
    </row>
    <row r="3780" spans="2:2">
      <c r="B3780" s="36"/>
    </row>
    <row r="3781" spans="2:2">
      <c r="B3781" s="36"/>
    </row>
    <row r="3782" spans="2:2">
      <c r="B3782" s="36"/>
    </row>
    <row r="3783" spans="2:2">
      <c r="B3783" s="36"/>
    </row>
    <row r="3784" spans="2:2">
      <c r="B3784" s="36"/>
    </row>
    <row r="3785" spans="2:2">
      <c r="B3785" s="36"/>
    </row>
    <row r="3786" spans="2:2">
      <c r="B3786" s="36"/>
    </row>
    <row r="3787" spans="2:2">
      <c r="B3787" s="36"/>
    </row>
    <row r="3788" spans="2:2">
      <c r="B3788" s="36"/>
    </row>
    <row r="3789" spans="2:2">
      <c r="B3789" s="36"/>
    </row>
    <row r="3790" spans="2:2">
      <c r="B3790" s="36"/>
    </row>
    <row r="3791" spans="2:2">
      <c r="B3791" s="36"/>
    </row>
    <row r="3792" spans="2:2">
      <c r="B3792" s="36"/>
    </row>
    <row r="3793" spans="2:2">
      <c r="B3793" s="36"/>
    </row>
    <row r="3794" spans="2:2">
      <c r="B3794" s="36"/>
    </row>
    <row r="3795" spans="2:2">
      <c r="B3795" s="36"/>
    </row>
    <row r="3796" spans="2:2">
      <c r="B3796" s="36"/>
    </row>
    <row r="3797" spans="2:2">
      <c r="B3797" s="36"/>
    </row>
    <row r="3798" spans="2:2">
      <c r="B3798" s="36"/>
    </row>
    <row r="3799" spans="2:2">
      <c r="B3799" s="36"/>
    </row>
    <row r="3800" spans="2:2">
      <c r="B3800" s="36"/>
    </row>
    <row r="3801" spans="2:2">
      <c r="B3801" s="36"/>
    </row>
    <row r="3802" spans="2:2">
      <c r="B3802" s="36"/>
    </row>
    <row r="3803" spans="2:2">
      <c r="B3803" s="36"/>
    </row>
    <row r="3804" spans="2:2">
      <c r="B3804" s="36"/>
    </row>
    <row r="3805" spans="2:2">
      <c r="B3805" s="36"/>
    </row>
    <row r="3806" spans="2:2">
      <c r="B3806" s="36"/>
    </row>
    <row r="3807" spans="2:2">
      <c r="B3807" s="36"/>
    </row>
    <row r="3808" spans="2:2">
      <c r="B3808" s="36"/>
    </row>
    <row r="3809" spans="2:2">
      <c r="B3809" s="36"/>
    </row>
    <row r="3810" spans="2:2">
      <c r="B3810" s="36"/>
    </row>
    <row r="3811" spans="2:2">
      <c r="B3811" s="36"/>
    </row>
    <row r="3812" spans="2:2">
      <c r="B3812" s="36"/>
    </row>
    <row r="3813" spans="2:2">
      <c r="B3813" s="36"/>
    </row>
    <row r="3814" spans="2:2">
      <c r="B3814" s="36"/>
    </row>
    <row r="3815" spans="2:2">
      <c r="B3815" s="36"/>
    </row>
    <row r="3816" spans="2:2">
      <c r="B3816" s="36"/>
    </row>
    <row r="3817" spans="2:2">
      <c r="B3817" s="36"/>
    </row>
    <row r="3818" spans="2:2">
      <c r="B3818" s="36"/>
    </row>
    <row r="3819" spans="2:2">
      <c r="B3819" s="36"/>
    </row>
    <row r="3820" spans="2:2">
      <c r="B3820" s="36"/>
    </row>
    <row r="3821" spans="2:2">
      <c r="B3821" s="36"/>
    </row>
    <row r="3822" spans="2:2">
      <c r="B3822" s="36"/>
    </row>
    <row r="3823" spans="2:2">
      <c r="B3823" s="36"/>
    </row>
    <row r="3824" spans="2:2">
      <c r="B3824" s="36"/>
    </row>
    <row r="3825" spans="2:2">
      <c r="B3825" s="36"/>
    </row>
    <row r="3826" spans="2:2">
      <c r="B3826" s="36"/>
    </row>
    <row r="3827" spans="2:2">
      <c r="B3827" s="36"/>
    </row>
    <row r="3828" spans="2:2">
      <c r="B3828" s="36"/>
    </row>
    <row r="3829" spans="2:2">
      <c r="B3829" s="36"/>
    </row>
    <row r="3830" spans="2:2">
      <c r="B3830" s="36"/>
    </row>
    <row r="3831" spans="2:2">
      <c r="B3831" s="36"/>
    </row>
    <row r="3832" spans="2:2">
      <c r="B3832" s="36"/>
    </row>
    <row r="3833" spans="2:2">
      <c r="B3833" s="36"/>
    </row>
    <row r="3834" spans="2:2">
      <c r="B3834" s="36"/>
    </row>
    <row r="3835" spans="2:2">
      <c r="B3835" s="36"/>
    </row>
    <row r="3836" spans="2:2">
      <c r="B3836" s="36"/>
    </row>
    <row r="3837" spans="2:2">
      <c r="B3837" s="36"/>
    </row>
    <row r="3838" spans="2:2">
      <c r="B3838" s="36"/>
    </row>
    <row r="3839" spans="2:2">
      <c r="B3839" s="36"/>
    </row>
    <row r="3840" spans="2:2">
      <c r="B3840" s="36"/>
    </row>
    <row r="3841" spans="2:2">
      <c r="B3841" s="36"/>
    </row>
    <row r="3842" spans="2:2">
      <c r="B3842" s="36"/>
    </row>
    <row r="3843" spans="2:2">
      <c r="B3843" s="36"/>
    </row>
    <row r="3844" spans="2:2">
      <c r="B3844" s="36"/>
    </row>
    <row r="3845" spans="2:2">
      <c r="B3845" s="36"/>
    </row>
    <row r="3846" spans="2:2">
      <c r="B3846" s="36"/>
    </row>
    <row r="3847" spans="2:2">
      <c r="B3847" s="36"/>
    </row>
    <row r="3848" spans="2:2">
      <c r="B3848" s="36"/>
    </row>
    <row r="3849" spans="2:2">
      <c r="B3849" s="36"/>
    </row>
    <row r="3850" spans="2:2">
      <c r="B3850" s="36"/>
    </row>
    <row r="3851" spans="2:2">
      <c r="B3851" s="36"/>
    </row>
    <row r="3852" spans="2:2">
      <c r="B3852" s="36"/>
    </row>
    <row r="3853" spans="2:2">
      <c r="B3853" s="36"/>
    </row>
    <row r="3854" spans="2:2">
      <c r="B3854" s="36"/>
    </row>
    <row r="3855" spans="2:2">
      <c r="B3855" s="36"/>
    </row>
  </sheetData>
  <mergeCells count="6">
    <mergeCell ref="F9:F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KIRIM PN</vt:lpstr>
      <vt:lpstr>Sheet1</vt:lpstr>
      <vt:lpstr>rekap honor tilang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</dc:creator>
  <cp:lastModifiedBy>Pid</cp:lastModifiedBy>
  <cp:lastPrinted>2018-12-13T08:00:54Z</cp:lastPrinted>
  <dcterms:created xsi:type="dcterms:W3CDTF">2009-12-22T07:10:22Z</dcterms:created>
  <dcterms:modified xsi:type="dcterms:W3CDTF">2018-12-13T08:01:06Z</dcterms:modified>
</cp:coreProperties>
</file>