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45" windowWidth="11355" windowHeight="6075" tabRatio="591" activeTab="1"/>
  </bookViews>
  <sheets>
    <sheet name="2018" sheetId="1" r:id="rId1"/>
    <sheet name="KIRIM PN" sheetId="3" r:id="rId2"/>
    <sheet name="Sheet1" sheetId="4" r:id="rId3"/>
    <sheet name="rekap honor tilang" sheetId="2" r:id="rId4"/>
    <sheet name="Sheet2" sheetId="5" r:id="rId5"/>
    <sheet name="Sheet3" sheetId="6" r:id="rId6"/>
  </sheets>
  <calcPr calcId="125725"/>
</workbook>
</file>

<file path=xl/calcChain.xml><?xml version="1.0" encoding="utf-8"?>
<calcChain xmlns="http://schemas.openxmlformats.org/spreadsheetml/2006/main">
  <c r="V16" i="3"/>
  <c r="B9"/>
  <c r="E9"/>
  <c r="G9"/>
  <c r="H9"/>
  <c r="I9"/>
  <c r="J9"/>
  <c r="K9"/>
  <c r="L9"/>
  <c r="M9"/>
  <c r="B10"/>
  <c r="E10"/>
  <c r="G10"/>
  <c r="H10"/>
  <c r="I10"/>
  <c r="J10"/>
  <c r="K10"/>
  <c r="L10"/>
  <c r="M10"/>
  <c r="B11"/>
  <c r="E11"/>
  <c r="G11"/>
  <c r="H11"/>
  <c r="I11"/>
  <c r="J11"/>
  <c r="K11"/>
  <c r="L11"/>
  <c r="M11"/>
  <c r="B12"/>
  <c r="E12"/>
  <c r="G12"/>
  <c r="H12"/>
  <c r="I12"/>
  <c r="J12"/>
  <c r="K12"/>
  <c r="L12"/>
  <c r="M12"/>
  <c r="B13"/>
  <c r="E13"/>
  <c r="G13"/>
  <c r="H13"/>
  <c r="I13"/>
  <c r="J13"/>
  <c r="K13"/>
  <c r="L13"/>
  <c r="M13"/>
  <c r="B14"/>
  <c r="E14"/>
  <c r="G14"/>
  <c r="H14"/>
  <c r="I14"/>
  <c r="J14"/>
  <c r="K14"/>
  <c r="L14"/>
  <c r="M14"/>
  <c r="B15"/>
  <c r="E15"/>
  <c r="G15"/>
  <c r="H15"/>
  <c r="I15"/>
  <c r="J15"/>
  <c r="K15"/>
  <c r="L15"/>
  <c r="M15"/>
  <c r="B16" i="5"/>
  <c r="D12" i="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E41"/>
  <c r="D42"/>
  <c r="E42" s="1"/>
  <c r="D43"/>
  <c r="E43" s="1"/>
  <c r="D44"/>
  <c r="E44" s="1"/>
  <c r="D45"/>
  <c r="E45" s="1"/>
  <c r="E46"/>
  <c r="D47"/>
  <c r="E47" s="1"/>
  <c r="D48"/>
  <c r="E48" s="1"/>
  <c r="D49"/>
  <c r="E49" s="1"/>
  <c r="D50"/>
  <c r="E50" s="1"/>
  <c r="D51"/>
  <c r="E51" s="1"/>
  <c r="E52" l="1"/>
  <c r="D52"/>
</calcChain>
</file>

<file path=xl/sharedStrings.xml><?xml version="1.0" encoding="utf-8"?>
<sst xmlns="http://schemas.openxmlformats.org/spreadsheetml/2006/main" count="620" uniqueCount="429">
  <si>
    <t>NAMA</t>
  </si>
  <si>
    <t>JENIS KELAMIN</t>
  </si>
  <si>
    <t>PEKERJAAN</t>
  </si>
  <si>
    <t>PENDIDIKAN</t>
  </si>
  <si>
    <t>UMUR</t>
  </si>
  <si>
    <t>TGL LAHIR</t>
  </si>
  <si>
    <t>NO. KTP</t>
  </si>
  <si>
    <t>NO. SIM</t>
  </si>
  <si>
    <t>SAT PAS</t>
  </si>
  <si>
    <t>NO.POL</t>
  </si>
  <si>
    <t>MEREK</t>
  </si>
  <si>
    <t>NOKA</t>
  </si>
  <si>
    <t>NO. SIN</t>
  </si>
  <si>
    <t>HARI</t>
  </si>
  <si>
    <t>TGL</t>
  </si>
  <si>
    <t>JAM</t>
  </si>
  <si>
    <t>NO. BB</t>
  </si>
  <si>
    <t>DITERBITKAN</t>
  </si>
  <si>
    <t>LOKASI SIDANG</t>
  </si>
  <si>
    <t>PANGKAT</t>
  </si>
  <si>
    <t>NRP</t>
  </si>
  <si>
    <t>KESATUAN</t>
  </si>
  <si>
    <t>TEMPAT LAHIR</t>
  </si>
  <si>
    <t>KEPOLISIAN NEGARA REPUBLIK INDONESIA</t>
  </si>
  <si>
    <t xml:space="preserve">                       DAERAH BANTEN</t>
  </si>
  <si>
    <t xml:space="preserve">              DIREKTORAT LALU LINTAS</t>
  </si>
  <si>
    <t>NO.</t>
  </si>
  <si>
    <t>NO. SERI TILANG</t>
  </si>
  <si>
    <t>J A M</t>
  </si>
  <si>
    <t>WILAYAH HUKUM</t>
  </si>
  <si>
    <t>PENGADILAN</t>
  </si>
  <si>
    <t>TANGGAL</t>
  </si>
  <si>
    <t>N A M A</t>
  </si>
  <si>
    <t>ALAMAT PELANGGAR</t>
  </si>
  <si>
    <t>SIM YANG DIMILIKI</t>
  </si>
  <si>
    <t xml:space="preserve"> NAMA JALAN</t>
  </si>
  <si>
    <t>LOKASI DAKGAR</t>
  </si>
  <si>
    <t>DATA PETUGAS / PENINDAK</t>
  </si>
  <si>
    <t>DATA KENDARAAN</t>
  </si>
  <si>
    <t xml:space="preserve">MASA </t>
  </si>
  <si>
    <t>MASA</t>
  </si>
  <si>
    <t>BERLAKU</t>
  </si>
  <si>
    <t>TINDAK</t>
  </si>
  <si>
    <t xml:space="preserve">GOL. </t>
  </si>
  <si>
    <t xml:space="preserve">SIM </t>
  </si>
  <si>
    <t>JENIS RAN</t>
  </si>
  <si>
    <t>NO</t>
  </si>
  <si>
    <t>PETUGAS</t>
  </si>
  <si>
    <t>PASAL</t>
  </si>
  <si>
    <t>DAKGAR - GAKKUM.DDNS.NET/ELANG/E-TILANG.APK</t>
  </si>
  <si>
    <t>MANSUR</t>
  </si>
  <si>
    <t>JML TILANG PERBULAN</t>
  </si>
  <si>
    <t>DATA PELANGGARAN LALU LINTAS DITLANTAS POLDA BANTEN BULAN APRIL 2018</t>
  </si>
  <si>
    <t>NAMA PERS</t>
  </si>
  <si>
    <t>FUJIANTO DWI CAHYO</t>
  </si>
  <si>
    <t>PANGKAT/NRP</t>
  </si>
  <si>
    <t xml:space="preserve">INSENTIF </t>
  </si>
  <si>
    <t>JUMLAH TILANG</t>
  </si>
  <si>
    <t>KET</t>
  </si>
  <si>
    <t>TGL PENINDAKAN</t>
  </si>
  <si>
    <t>FORM</t>
  </si>
  <si>
    <t>KODE SATKER PENINDAK</t>
  </si>
  <si>
    <t>DESKRIPSI PENINDAK</t>
  </si>
  <si>
    <t>ALAMAT</t>
  </si>
  <si>
    <t>BARANG BUKTI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</si>
  <si>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</si>
  <si>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</si>
  <si>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</si>
  <si>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</si>
  <si>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</si>
  <si>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</si>
  <si>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</si>
  <si>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</si>
  <si>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NO BRIVA</t>
  </si>
  <si>
    <t>RAHMAT</t>
  </si>
  <si>
    <t>MARJUKI</t>
  </si>
  <si>
    <t>RUSDI</t>
  </si>
  <si>
    <t>INDRA FARID</t>
  </si>
  <si>
    <t>BRIPKA / 80120731</t>
  </si>
  <si>
    <t>MOCHAMAD RULY OKTAFARI</t>
  </si>
  <si>
    <t>BRIPTU / 92100680</t>
  </si>
  <si>
    <t>DENI RUDIANA</t>
  </si>
  <si>
    <t>BRIPDA / 95020241</t>
  </si>
  <si>
    <t>INDRAWAN MERDIKA</t>
  </si>
  <si>
    <t>BRIPDA / 95030961</t>
  </si>
  <si>
    <t>RIEZA KUSUMAWIJAYA</t>
  </si>
  <si>
    <t>BRIPDA / 97110042</t>
  </si>
  <si>
    <t>YUSUF ROHIMAN A</t>
  </si>
  <si>
    <t>BRIPDA / 94070417</t>
  </si>
  <si>
    <t>ICU SUPANDI</t>
  </si>
  <si>
    <t>BRIPDA / 94120562</t>
  </si>
  <si>
    <t>ASEP SISWANTO</t>
  </si>
  <si>
    <t>IPDA / 70040210</t>
  </si>
  <si>
    <t>HENI SAKTI OKTAVIANI</t>
  </si>
  <si>
    <t>BRIPTU / 90100145</t>
  </si>
  <si>
    <t>IVAN SANDY</t>
  </si>
  <si>
    <t>BRIPDA / 95120091</t>
  </si>
  <si>
    <t xml:space="preserve">RISMA NURMAYANTI </t>
  </si>
  <si>
    <t>BRIPDA / 95120615</t>
  </si>
  <si>
    <t>IPTU / 64090424</t>
  </si>
  <si>
    <t>ASEP SETIAWAN</t>
  </si>
  <si>
    <t>AIPTU / 73060489</t>
  </si>
  <si>
    <t>PURBO KUNCORO</t>
  </si>
  <si>
    <t>BRIGADIR / 87070024</t>
  </si>
  <si>
    <t>I KETUT SUDANTA</t>
  </si>
  <si>
    <t>KOMPOL / 63030859</t>
  </si>
  <si>
    <t>I GEDE SUBRATA, S.H</t>
  </si>
  <si>
    <t>KOMPOL / 63120786</t>
  </si>
  <si>
    <t>BOBONG GARLONO</t>
  </si>
  <si>
    <t>IPDA / 67060035</t>
  </si>
  <si>
    <t>HARIS BUDIYANTO</t>
  </si>
  <si>
    <t>BRIGADIR / 84121725</t>
  </si>
  <si>
    <t>ERGAN NUGRAHA</t>
  </si>
  <si>
    <t>BRIGADIR / 87011385</t>
  </si>
  <si>
    <t>ELI PRIYANTO</t>
  </si>
  <si>
    <t>BRIGADIR / 86020349</t>
  </si>
  <si>
    <t>GUSAR ALPIANA</t>
  </si>
  <si>
    <t>BRIPTU / 91040079</t>
  </si>
  <si>
    <t>ADE HENDRO IRAWAN</t>
  </si>
  <si>
    <t>BRIPTU / 92080232</t>
  </si>
  <si>
    <t>BRIPDA / 93040816</t>
  </si>
  <si>
    <t>WILDAN WIGUNA</t>
  </si>
  <si>
    <t>BRIPDA / 94041066</t>
  </si>
  <si>
    <t>RIYANDI NUGRAHA</t>
  </si>
  <si>
    <t>BRIPDA / 96070644</t>
  </si>
  <si>
    <t>DJUMADI, S.H.</t>
  </si>
  <si>
    <t>KOMPOL / 62120540</t>
  </si>
  <si>
    <t>PUJIANTO,S.H.,M.H.</t>
  </si>
  <si>
    <t>IPDA / 80120631</t>
  </si>
  <si>
    <t>ANDRIE</t>
  </si>
  <si>
    <t>AIPTU / 72030040</t>
  </si>
  <si>
    <t>RIDWAN JUNAEDI</t>
  </si>
  <si>
    <t>AIPDA / 79060952</t>
  </si>
  <si>
    <t>EDI RAHMAT</t>
  </si>
  <si>
    <t>BRIPKA / 63040304</t>
  </si>
  <si>
    <t>DIEGA SAJDAH JUNAEDI</t>
  </si>
  <si>
    <t>BRIPTU / 90070147</t>
  </si>
  <si>
    <t>DIRGA NUGRAHA PUTRA</t>
  </si>
  <si>
    <t>BRIPTU / 90080013</t>
  </si>
  <si>
    <t>ANDREEW MUDIAWAN</t>
  </si>
  <si>
    <t>BRIPTU / 88110821</t>
  </si>
  <si>
    <t>MUHAMAD HALILI</t>
  </si>
  <si>
    <t>BRIPDA / 94070621</t>
  </si>
  <si>
    <t>SUYATNO</t>
  </si>
  <si>
    <t>IPTU / 65060727</t>
  </si>
  <si>
    <t>FERRY LAZUARDI</t>
  </si>
  <si>
    <t>AIPDA / 63120269</t>
  </si>
  <si>
    <t>DWI SANTOSO</t>
  </si>
  <si>
    <t>BRIPKA / 81100242</t>
  </si>
  <si>
    <t>IDHAM KHOLID</t>
  </si>
  <si>
    <t>BRIPKA / 85030886</t>
  </si>
  <si>
    <t>RICKY APRIYADI, S.H</t>
  </si>
  <si>
    <t>BRIPKA / 85071019</t>
  </si>
  <si>
    <t>SYARIF HIDAYATULOH, S.H.</t>
  </si>
  <si>
    <t>BRIPKA / 86040256</t>
  </si>
  <si>
    <t>GIAR MALINDO,S.Sos</t>
  </si>
  <si>
    <t>BRIPKA / 84081395</t>
  </si>
  <si>
    <t>ARIFIN</t>
  </si>
  <si>
    <t>BRIGADIR / 76071015</t>
  </si>
  <si>
    <t>ADYTYO .M</t>
  </si>
  <si>
    <t>BRIGADIR / 85071082</t>
  </si>
  <si>
    <t>TRI AGUNG PAMUNGKAS</t>
  </si>
  <si>
    <t>BRIPTU / 91120116</t>
  </si>
  <si>
    <t>NURI HIDAYAT</t>
  </si>
  <si>
    <t>BRIPTU / 89010718</t>
  </si>
  <si>
    <t>IRA RACHMI</t>
  </si>
  <si>
    <t>BRIPTU / 90120187</t>
  </si>
  <si>
    <t>RAHMAT LUBIS L</t>
  </si>
  <si>
    <t>BRIPTU / 92100215</t>
  </si>
  <si>
    <t>YUKHA SANDINIDA</t>
  </si>
  <si>
    <t>BRIPDA / 95060147</t>
  </si>
  <si>
    <t>DWI ARYANTI PUTRI</t>
  </si>
  <si>
    <t>BRIPDA / 95030829</t>
  </si>
  <si>
    <t>MUHAMMAD ANFAL ANDRIAN</t>
  </si>
  <si>
    <t>BRIPDA / 96100598</t>
  </si>
  <si>
    <t>EDWIN WIDYA D.P., S.I.K</t>
  </si>
  <si>
    <t>IPTU / 90060342</t>
  </si>
  <si>
    <t>JUMARI</t>
  </si>
  <si>
    <t>IPDA / 63060618</t>
  </si>
  <si>
    <t>AGUNG WIBOWO</t>
  </si>
  <si>
    <t>AIPDA / 80110057</t>
  </si>
  <si>
    <t>ASEP HADIAN, S.H</t>
  </si>
  <si>
    <t>BRIPKA / 82020797</t>
  </si>
  <si>
    <t>JONI PURNAMA, S.H</t>
  </si>
  <si>
    <t>BRIPKA / 82061210</t>
  </si>
  <si>
    <t>MUHAMAD JUMRI</t>
  </si>
  <si>
    <t>BRIPKA / 83101137</t>
  </si>
  <si>
    <t>HERU WAHYUDIN</t>
  </si>
  <si>
    <t>BRIGADIR / 77110656</t>
  </si>
  <si>
    <t>ANIEK SUPRIYANTO</t>
  </si>
  <si>
    <t>BRIGADIR/79050826</t>
  </si>
  <si>
    <t>ENDIN ARSUDIN</t>
  </si>
  <si>
    <t>BRIGADIR / 86071835</t>
  </si>
  <si>
    <t>DADAN SUHAENDI</t>
  </si>
  <si>
    <t>BRIGADIR / 87041466</t>
  </si>
  <si>
    <t xml:space="preserve">LUHUR PAMBUDI </t>
  </si>
  <si>
    <t>BRIPTU / 93060247</t>
  </si>
  <si>
    <t>CINDY FITRIAH</t>
  </si>
  <si>
    <t>BRIPDA /96020199</t>
  </si>
  <si>
    <t>SHABRINA YUNIARTI</t>
  </si>
  <si>
    <t>BRIPDA / 96080114</t>
  </si>
  <si>
    <t>DEWI AYU .H</t>
  </si>
  <si>
    <t>BRIPDA / 96040382</t>
  </si>
  <si>
    <t>BRIPDA / 95030210</t>
  </si>
  <si>
    <t>PRAYUDHA DHARMA, STK</t>
  </si>
  <si>
    <t>IPDA / 92050622</t>
  </si>
  <si>
    <t>ACUM SUTARLIA</t>
  </si>
  <si>
    <t>IPDA / 69020121</t>
  </si>
  <si>
    <t>HERY PRIYANTO</t>
  </si>
  <si>
    <t>AIPTU / 75030141</t>
  </si>
  <si>
    <t>SOBANA</t>
  </si>
  <si>
    <t>AIPDA / 77070357</t>
  </si>
  <si>
    <t>MOCHAMMAD</t>
  </si>
  <si>
    <t>AIPDA / 80010785</t>
  </si>
  <si>
    <t>DANI ISKANDAR</t>
  </si>
  <si>
    <t>AIPDA / 81020207</t>
  </si>
  <si>
    <t>ECKI HERISA WELLS</t>
  </si>
  <si>
    <t>BRIPKA / 79080900</t>
  </si>
  <si>
    <t>AHMAD BAROYA</t>
  </si>
  <si>
    <t>BRIPKA / 82051302</t>
  </si>
  <si>
    <t>ADE RACHMAT GUNAWAN</t>
  </si>
  <si>
    <t>BRIPKA / 83030773</t>
  </si>
  <si>
    <t>M.KURNIAWAN, S.H</t>
  </si>
  <si>
    <t>BRIPKA / 87060002</t>
  </si>
  <si>
    <t>HAERUDIN</t>
  </si>
  <si>
    <t>BRIGADIR / 86031419</t>
  </si>
  <si>
    <t xml:space="preserve">ALFIAN RIZQI </t>
  </si>
  <si>
    <t>BRIGADIR / 88080908</t>
  </si>
  <si>
    <t>AKHMAD MULIA AGUNG</t>
  </si>
  <si>
    <t>BRIGADIR / 89010536</t>
  </si>
  <si>
    <t>BRIGADIR / 78050538</t>
  </si>
  <si>
    <t>DERI PRIYADI</t>
  </si>
  <si>
    <t>BRIGADIR / 86061012</t>
  </si>
  <si>
    <t>DEDE ANDRIYANSYAH, S.E</t>
  </si>
  <si>
    <t>BRIGADIR / 82061443</t>
  </si>
  <si>
    <t>SYAHRUL ROMADONA</t>
  </si>
  <si>
    <t>BRIPTU / 87061547</t>
  </si>
  <si>
    <t>ASEP RIYADI</t>
  </si>
  <si>
    <t>BRIPTU / 87051771</t>
  </si>
  <si>
    <t>ARIEF JOKO, SH.</t>
  </si>
  <si>
    <t>BRIPTU / 89010721</t>
  </si>
  <si>
    <t>AGUS SISWANTO</t>
  </si>
  <si>
    <t>BRIPTU / 91020037</t>
  </si>
  <si>
    <t>PRAYOGA DWI HENDRAWAN</t>
  </si>
  <si>
    <t>BRIPTU / 93120111</t>
  </si>
  <si>
    <t>BRIPDA / 94070478</t>
  </si>
  <si>
    <t>MUSTIKA RAHAYU</t>
  </si>
  <si>
    <t>BRIPDA / 95040183</t>
  </si>
  <si>
    <t>SRI AYUSTIN SIMBOLON</t>
  </si>
  <si>
    <t>BRIPDA / 96080067</t>
  </si>
  <si>
    <t>DENA MARANTIKA</t>
  </si>
  <si>
    <t>BRIPDA / 96030188</t>
  </si>
  <si>
    <t>INDRAWAN</t>
  </si>
  <si>
    <t>ELI P</t>
  </si>
  <si>
    <t>ERGAN</t>
  </si>
  <si>
    <t>HENDRO</t>
  </si>
  <si>
    <t>HARIS</t>
  </si>
  <si>
    <t>GUSAR</t>
  </si>
  <si>
    <t>SYARIF</t>
  </si>
  <si>
    <t>ANIEK S</t>
  </si>
  <si>
    <t>RIYANDI</t>
  </si>
  <si>
    <t>IVAN S</t>
  </si>
  <si>
    <t>JUMLAH</t>
  </si>
  <si>
    <t>1 pasal : Pasal 291 ayat (1) Jo Pasal 106 ayat (8)</t>
  </si>
  <si>
    <t>20|STNK</t>
  </si>
  <si>
    <t>1|SEPEDA MOTOR</t>
  </si>
  <si>
    <t>11|SIM A</t>
  </si>
  <si>
    <t xml:space="preserve">        </t>
  </si>
  <si>
    <t xml:space="preserve">       </t>
  </si>
  <si>
    <t>1 pasal : Pasal 288 ayat (1) jo Pasal 106 ayat (5) huruf a</t>
  </si>
  <si>
    <t>1 pasal : Pasal 280 jo Pasal 68 ayat (1)</t>
  </si>
  <si>
    <t>12|SIM BI;15|SIM BII UMUM;17|SIM BII</t>
  </si>
  <si>
    <t>3|MINI BUS</t>
  </si>
  <si>
    <t>MUHAMMAD</t>
  </si>
  <si>
    <t>SWASTA</t>
  </si>
  <si>
    <t>SLTA</t>
  </si>
  <si>
    <t>28/05/2019</t>
  </si>
  <si>
    <t>1 pasal : Pasal 307 Jo Pasal 169 ayat (1)</t>
  </si>
  <si>
    <t>6|TRUCK BESAR</t>
  </si>
  <si>
    <t>50|BUKU KIR</t>
  </si>
  <si>
    <t>E8427736</t>
  </si>
  <si>
    <t>SAPTONO</t>
  </si>
  <si>
    <t>A1353DS</t>
  </si>
  <si>
    <t>1 pasal : Pasal 281 jo Pasal 77 ayat (1)</t>
  </si>
  <si>
    <t>229550026073913</t>
  </si>
  <si>
    <t>E8427756</t>
  </si>
  <si>
    <t>DAPA</t>
  </si>
  <si>
    <t>-</t>
  </si>
  <si>
    <t>229550026073895</t>
  </si>
  <si>
    <t>E8427545</t>
  </si>
  <si>
    <t>BUSRO</t>
  </si>
  <si>
    <t>A1282KI</t>
  </si>
  <si>
    <t>1 pasal : Pasal 288 ayat (1) Jo Pasal 70 ayat (2)</t>
  </si>
  <si>
    <t>229550026073868</t>
  </si>
  <si>
    <t>E8427748</t>
  </si>
  <si>
    <t>M BADRI</t>
  </si>
  <si>
    <t>A1821FW</t>
  </si>
  <si>
    <t>229550026073839</t>
  </si>
  <si>
    <t>E8427747</t>
  </si>
  <si>
    <t>SAMSURI</t>
  </si>
  <si>
    <t>A1087DM</t>
  </si>
  <si>
    <t>229550026073819</t>
  </si>
  <si>
    <t>E8427746</t>
  </si>
  <si>
    <t>16|TRUCK KECIL</t>
  </si>
  <si>
    <t>A8164J</t>
  </si>
  <si>
    <t>229550026073800</t>
  </si>
  <si>
    <t>E8427422</t>
  </si>
  <si>
    <t>TOTO T</t>
  </si>
  <si>
    <t>B9461KYU</t>
  </si>
  <si>
    <t>1 pasal : Pasal 301 Jo Pasal 125</t>
  </si>
  <si>
    <t>229550026072408</t>
  </si>
  <si>
    <t>E8427652</t>
  </si>
  <si>
    <t>SUGIMAN</t>
  </si>
  <si>
    <t>A3768GH</t>
  </si>
  <si>
    <t>LUHUR PAMBUDI</t>
  </si>
  <si>
    <t>E8383599</t>
  </si>
  <si>
    <t>DAHYARUNI</t>
  </si>
  <si>
    <t>A8412ZD</t>
  </si>
  <si>
    <t>E8427655</t>
  </si>
  <si>
    <t>INDRA W</t>
  </si>
  <si>
    <t>A3437DD</t>
  </si>
  <si>
    <t>E8427216</t>
  </si>
  <si>
    <t>M ALI</t>
  </si>
  <si>
    <t>A3909KH</t>
  </si>
  <si>
    <t>E8417646</t>
  </si>
  <si>
    <t>RIZKY</t>
  </si>
  <si>
    <t>A2963LD</t>
  </si>
  <si>
    <t xml:space="preserve">BOBONG </t>
  </si>
  <si>
    <t>SIDANG TANGGAL 21 JUNI 2019 LAPBUL MEI</t>
  </si>
  <si>
    <t>SIDANG TANGGAL 21 JUNI 2019 LAPBUL JUNI</t>
  </si>
  <si>
    <t>SIDANG TANGGAL 21 JUNI 2019 LAPBUL MEI HONOR JUNI</t>
  </si>
  <si>
    <t>E8427424</t>
  </si>
  <si>
    <t>12/06/2019</t>
  </si>
  <si>
    <t>AHLUL FAJRI</t>
  </si>
  <si>
    <t>229550026174350</t>
  </si>
  <si>
    <t>E8427676</t>
  </si>
  <si>
    <t>229550026193527</t>
  </si>
  <si>
    <t>E8427425</t>
  </si>
  <si>
    <t>229550026174377</t>
  </si>
  <si>
    <t>229550026174394</t>
  </si>
  <si>
    <t>E8427771</t>
  </si>
  <si>
    <t>E8427677</t>
  </si>
  <si>
    <t>229550026193540</t>
  </si>
  <si>
    <t>E8427423</t>
  </si>
  <si>
    <t>229550026174331</t>
  </si>
  <si>
    <t>E8414589</t>
  </si>
  <si>
    <t>229550026167154</t>
  </si>
  <si>
    <t>229550026077343</t>
  </si>
  <si>
    <t>e8427618</t>
  </si>
  <si>
    <t>e8427736</t>
  </si>
  <si>
    <t>227680026103970</t>
  </si>
  <si>
    <t>SIDANG TANGGAL 28 JUNI 2019 LAPBUL JUNI</t>
  </si>
  <si>
    <t>e8427784</t>
  </si>
  <si>
    <t>E8427783</t>
  </si>
  <si>
    <t>E8427782</t>
  </si>
  <si>
    <t>E8427781</t>
  </si>
  <si>
    <t>E8427613</t>
  </si>
  <si>
    <t>E8427611</t>
  </si>
  <si>
    <t>E8427614</t>
  </si>
  <si>
    <t>E8427612</t>
  </si>
  <si>
    <t>E8427530</t>
  </si>
  <si>
    <t>E8427529</t>
  </si>
  <si>
    <t>229550026193681</t>
  </si>
  <si>
    <t>229550026193638</t>
  </si>
  <si>
    <t>229550026193589</t>
  </si>
  <si>
    <t>229550026193487</t>
  </si>
  <si>
    <t>229550026176655</t>
  </si>
  <si>
    <t>229550026176690</t>
  </si>
  <si>
    <t>229550026176763</t>
  </si>
  <si>
    <t>229550026176735</t>
  </si>
  <si>
    <t>229550026193175</t>
  </si>
  <si>
    <t>229550026193051</t>
  </si>
  <si>
    <t xml:space="preserve">CITEUREUP </t>
  </si>
  <si>
    <t>A5718CQ</t>
  </si>
  <si>
    <t>SERANG</t>
  </si>
  <si>
    <t>JUMAT</t>
  </si>
  <si>
    <t>GAKKUM</t>
  </si>
  <si>
    <t>1 pasal : Pasal 291 ayat (2) Jo Pasal 106 ayat (8)</t>
  </si>
  <si>
    <t>A9568W</t>
  </si>
  <si>
    <t>HONDA</t>
  </si>
  <si>
    <t>HINO</t>
  </si>
  <si>
    <t>CILEGON</t>
  </si>
  <si>
    <t>ABD ROSYID</t>
  </si>
  <si>
    <t>JAMALUDIN</t>
  </si>
  <si>
    <t>JAYANTI</t>
  </si>
  <si>
    <t>A4535XI</t>
  </si>
  <si>
    <t>A2479F</t>
  </si>
  <si>
    <t>PAMATANG</t>
  </si>
  <si>
    <t>ANANG</t>
  </si>
  <si>
    <t>MALIYANI</t>
  </si>
  <si>
    <t>BPR LAMPUNG</t>
  </si>
  <si>
    <t>A9353W</t>
  </si>
  <si>
    <t>B3068BDY</t>
  </si>
  <si>
    <t>JAKARTA</t>
  </si>
  <si>
    <t>IRWANTO</t>
  </si>
  <si>
    <t>MUNAWIR</t>
  </si>
  <si>
    <t>KALODRAN SERANG</t>
  </si>
  <si>
    <t>TOYOTA</t>
  </si>
  <si>
    <t>B1963WT</t>
  </si>
  <si>
    <t>TRI AGUNG P</t>
  </si>
  <si>
    <t>YUKHA</t>
  </si>
  <si>
    <t>A5192HU</t>
  </si>
  <si>
    <t>CILOGON</t>
  </si>
  <si>
    <t>ADAM Z</t>
  </si>
  <si>
    <t>E8427650</t>
  </si>
  <si>
    <t>HAFSON</t>
  </si>
  <si>
    <t>MANCAK SERANG</t>
  </si>
  <si>
    <t>A9350W</t>
  </si>
  <si>
    <t>229550026193515</t>
  </si>
  <si>
    <t>BIRU</t>
  </si>
  <si>
    <t>DENDA</t>
  </si>
  <si>
    <t>PELANGGARAN LALU LINTAS WILAYAH HUKUM SERANG</t>
  </si>
  <si>
    <t>TANGGAL 21 JUNI 2019</t>
  </si>
  <si>
    <t>NOMOR REGISTER TILANG</t>
  </si>
  <si>
    <t>NOMOR PEMBAYARAN</t>
  </si>
  <si>
    <t>JENIS KENDARAAN</t>
  </si>
  <si>
    <t>HADIR / VERSTEK</t>
  </si>
  <si>
    <t>BIAYA PERKARA</t>
  </si>
  <si>
    <t>SUBSIDER</t>
  </si>
  <si>
    <t>TGL BYR</t>
  </si>
  <si>
    <t>SISA TITIPAN</t>
  </si>
  <si>
    <t>3 hari kurungan</t>
  </si>
  <si>
    <t>GAKKUM POLDA BANTEN</t>
  </si>
  <si>
    <t>Biru</t>
  </si>
  <si>
    <t>Serang, 21 Juni 2019</t>
  </si>
  <si>
    <t>Panitera Pengganti,</t>
  </si>
  <si>
    <t>Hakim,</t>
  </si>
  <si>
    <t>Suparno, S.H.</t>
  </si>
  <si>
    <t>Emanuel Ari Budiharjo,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</si>
</sst>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3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Arial Black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 Narrow"/>
      <family val="2"/>
    </font>
    <font>
      <sz val="14"/>
      <color rgb="FF000000"/>
      <name val="Arial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2" fillId="0" borderId="0"/>
    <xf numFmtId="0" fontId="21" fillId="0" borderId="0"/>
    <xf numFmtId="0" fontId="1" fillId="0" borderId="0" applyFill="0" applyProtection="0"/>
  </cellStyleXfs>
  <cellXfs count="214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4" fillId="2" borderId="4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4" xfId="0" applyFont="1" applyBorder="1"/>
    <xf numFmtId="0" fontId="0" fillId="0" borderId="4" xfId="0" applyBorder="1" applyAlignment="1">
      <alignment horizontal="center" vertical="center"/>
    </xf>
    <xf numFmtId="42" fontId="0" fillId="0" borderId="4" xfId="0" applyNumberFormat="1" applyBorder="1"/>
    <xf numFmtId="0" fontId="1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2" fontId="16" fillId="0" borderId="4" xfId="0" applyNumberFormat="1" applyFont="1" applyBorder="1"/>
    <xf numFmtId="0" fontId="20" fillId="0" borderId="0" xfId="1" applyFont="1" applyAlignment="1">
      <alignment horizontal="center"/>
    </xf>
    <xf numFmtId="0" fontId="20" fillId="0" borderId="0" xfId="1" applyAlignment="1">
      <alignment horizontal="center"/>
    </xf>
    <xf numFmtId="0" fontId="27" fillId="0" borderId="0" xfId="1" applyFon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/>
    <xf numFmtId="0" fontId="20" fillId="0" borderId="0" xfId="1" applyAlignment="1">
      <alignment horizontal="left" vertical="center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2" borderId="4" xfId="0" applyFont="1" applyFill="1" applyBorder="1" applyAlignment="1">
      <alignment horizontal="left" vertical="center"/>
    </xf>
    <xf numFmtId="0" fontId="24" fillId="2" borderId="4" xfId="3" applyFont="1" applyFill="1" applyBorder="1" applyAlignment="1">
      <alignment vertical="center"/>
    </xf>
    <xf numFmtId="0" fontId="24" fillId="2" borderId="4" xfId="3" applyFont="1" applyFill="1" applyBorder="1" applyAlignment="1">
      <alignment horizontal="center" vertical="center"/>
    </xf>
    <xf numFmtId="0" fontId="24" fillId="0" borderId="4" xfId="3" applyFont="1" applyBorder="1" applyAlignment="1">
      <alignment vertical="center"/>
    </xf>
    <xf numFmtId="0" fontId="24" fillId="0" borderId="4" xfId="3" applyFont="1" applyFill="1" applyBorder="1" applyAlignment="1">
      <alignment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4" fontId="0" fillId="0" borderId="0" xfId="0" applyNumberForma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12" fillId="0" borderId="0" xfId="0" applyFont="1" applyFill="1" applyAlignment="1">
      <alignment horizontal="center"/>
    </xf>
    <xf numFmtId="0" fontId="0" fillId="0" borderId="8" xfId="0" applyFill="1" applyBorder="1"/>
    <xf numFmtId="0" fontId="22" fillId="0" borderId="0" xfId="1" applyFont="1" applyFill="1"/>
    <xf numFmtId="0" fontId="3" fillId="0" borderId="1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4" xfId="0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1" fontId="4" fillId="0" borderId="4" xfId="0" quotePrefix="1" applyNumberFormat="1" applyFont="1" applyFill="1" applyBorder="1" applyAlignment="1">
      <alignment horizontal="left"/>
    </xf>
    <xf numFmtId="0" fontId="4" fillId="0" borderId="4" xfId="0" applyFont="1" applyFill="1" applyBorder="1" applyAlignment="1" applyProtection="1">
      <alignment horizontal="left" vertical="center"/>
    </xf>
    <xf numFmtId="14" fontId="4" fillId="0" borderId="4" xfId="0" quotePrefix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4" fontId="4" fillId="0" borderId="4" xfId="0" quotePrefix="1" applyNumberFormat="1" applyFont="1" applyFill="1" applyBorder="1" applyProtection="1"/>
    <xf numFmtId="0" fontId="23" fillId="0" borderId="4" xfId="0" applyFont="1" applyFill="1" applyBorder="1" applyAlignment="1">
      <alignment horizontal="left"/>
    </xf>
    <xf numFmtId="0" fontId="4" fillId="0" borderId="4" xfId="0" applyFont="1" applyFill="1" applyBorder="1"/>
    <xf numFmtId="1" fontId="4" fillId="0" borderId="4" xfId="0" applyNumberFormat="1" applyFont="1" applyFill="1" applyBorder="1"/>
    <xf numFmtId="0" fontId="19" fillId="0" borderId="4" xfId="0" applyFont="1" applyFill="1" applyBorder="1" applyAlignment="1">
      <alignment horizontal="center"/>
    </xf>
    <xf numFmtId="0" fontId="29" fillId="0" borderId="4" xfId="0" quotePrefix="1" applyFont="1" applyFill="1" applyBorder="1" applyAlignment="1">
      <alignment wrapTex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/>
    <xf numFmtId="0" fontId="19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4" xfId="0" quotePrefix="1" applyFont="1" applyFill="1" applyBorder="1" applyAlignment="1">
      <alignment horizontal="left"/>
    </xf>
    <xf numFmtId="14" fontId="4" fillId="3" borderId="4" xfId="0" quotePrefix="1" applyNumberFormat="1" applyFont="1" applyFill="1" applyBorder="1" applyAlignment="1">
      <alignment horizontal="left"/>
    </xf>
    <xf numFmtId="1" fontId="4" fillId="3" borderId="4" xfId="0" quotePrefix="1" applyNumberFormat="1" applyFont="1" applyFill="1" applyBorder="1" applyAlignment="1">
      <alignment horizontal="left"/>
    </xf>
    <xf numFmtId="14" fontId="4" fillId="3" borderId="4" xfId="0" applyNumberFormat="1" applyFont="1" applyFill="1" applyBorder="1" applyAlignment="1">
      <alignment horizontal="left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/>
    </xf>
    <xf numFmtId="0" fontId="3" fillId="3" borderId="10" xfId="0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29" fillId="0" borderId="0" xfId="0" quotePrefix="1" applyFont="1"/>
    <xf numFmtId="0" fontId="30" fillId="0" borderId="0" xfId="0" quotePrefix="1" applyFont="1" applyAlignment="1">
      <alignment wrapText="1"/>
    </xf>
    <xf numFmtId="0" fontId="4" fillId="0" borderId="4" xfId="0" quotePrefix="1" applyFont="1" applyFill="1" applyBorder="1"/>
    <xf numFmtId="0" fontId="4" fillId="0" borderId="11" xfId="0" applyFont="1" applyFill="1" applyBorder="1" applyProtection="1"/>
    <xf numFmtId="0" fontId="4" fillId="0" borderId="10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Continuous" vertical="center"/>
    </xf>
    <xf numFmtId="0" fontId="32" fillId="0" borderId="0" xfId="0" applyFont="1" applyFill="1" applyAlignment="1" applyProtection="1">
      <alignment horizontal="centerContinuous" vertical="center"/>
    </xf>
    <xf numFmtId="0" fontId="33" fillId="0" borderId="0" xfId="0" applyFont="1" applyFill="1" applyBorder="1" applyAlignment="1" applyProtection="1">
      <alignment horizontal="centerContinuous" vertical="center"/>
    </xf>
    <xf numFmtId="0" fontId="13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14" fontId="13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/>
    </xf>
    <xf numFmtId="0" fontId="18" fillId="0" borderId="15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0" borderId="15" xfId="0" quotePrefix="1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left"/>
    </xf>
    <xf numFmtId="14" fontId="18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42" fontId="12" fillId="0" borderId="15" xfId="0" applyNumberFormat="1" applyFont="1" applyBorder="1"/>
    <xf numFmtId="0" fontId="2" fillId="0" borderId="15" xfId="0" applyFont="1" applyBorder="1"/>
    <xf numFmtId="0" fontId="18" fillId="0" borderId="16" xfId="0" applyFont="1" applyFill="1" applyBorder="1" applyAlignment="1" applyProtection="1">
      <alignment horizontal="center"/>
    </xf>
    <xf numFmtId="0" fontId="18" fillId="0" borderId="16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 vertical="center"/>
    </xf>
    <xf numFmtId="0" fontId="18" fillId="0" borderId="16" xfId="0" quotePrefix="1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>
      <alignment horizontal="left"/>
    </xf>
    <xf numFmtId="14" fontId="18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Border="1"/>
    <xf numFmtId="42" fontId="12" fillId="0" borderId="16" xfId="0" applyNumberFormat="1" applyFont="1" applyBorder="1"/>
    <xf numFmtId="0" fontId="2" fillId="0" borderId="16" xfId="0" applyFont="1" applyBorder="1"/>
    <xf numFmtId="0" fontId="18" fillId="0" borderId="17" xfId="0" applyFont="1" applyFill="1" applyBorder="1" applyAlignment="1" applyProtection="1">
      <alignment horizontal="center"/>
    </xf>
    <xf numFmtId="0" fontId="18" fillId="0" borderId="17" xfId="0" applyFont="1" applyFill="1" applyBorder="1" applyAlignment="1">
      <alignment horizontal="center"/>
    </xf>
    <xf numFmtId="0" fontId="18" fillId="2" borderId="17" xfId="0" applyFont="1" applyFill="1" applyBorder="1" applyAlignment="1" applyProtection="1">
      <alignment horizontal="center" vertical="center"/>
    </xf>
    <xf numFmtId="0" fontId="18" fillId="0" borderId="17" xfId="0" quotePrefix="1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>
      <alignment horizontal="left"/>
    </xf>
    <xf numFmtId="14" fontId="18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Border="1"/>
    <xf numFmtId="42" fontId="12" fillId="0" borderId="17" xfId="0" applyNumberFormat="1" applyFont="1" applyBorder="1"/>
    <xf numFmtId="0" fontId="2" fillId="0" borderId="17" xfId="0" applyFont="1" applyBorder="1"/>
    <xf numFmtId="0" fontId="1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centerContinuous" vertical="center"/>
    </xf>
    <xf numFmtId="0" fontId="20" fillId="0" borderId="0" xfId="1" applyAlignment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1" applyFont="1" applyAlignment="1">
      <alignment horizontal="centerContinuous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1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4" applyFont="1" applyFill="1" applyBorder="1" applyProtection="1"/>
    <xf numFmtId="0" fontId="13" fillId="0" borderId="0" xfId="0" applyFont="1" applyFill="1" applyBorder="1" applyAlignment="1" applyProtection="1">
      <alignment horizontal="centerContinuous" vertical="center"/>
    </xf>
    <xf numFmtId="42" fontId="0" fillId="0" borderId="0" xfId="0" applyNumberFormat="1"/>
  </cellXfs>
  <cellStyles count="5">
    <cellStyle name="Normal" xfId="0" builtinId="0"/>
    <cellStyle name="Normal 170" xfId="1"/>
    <cellStyle name="Normal 2" xfId="2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1041336</xdr:colOff>
      <xdr:row>14</xdr:row>
      <xdr:rowOff>6096</xdr:rowOff>
    </xdr:from>
    <xdr:ext cx="3902735" cy="468013"/>
    <xdr:sp macro="" textlink="">
      <xdr:nvSpPr>
        <xdr:cNvPr id="2" name="Rectangle 1"/>
        <xdr:cNvSpPr/>
      </xdr:nvSpPr>
      <xdr:spPr>
        <a:xfrm>
          <a:off x="2843149" y="2577846"/>
          <a:ext cx="390273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SUDAH DIBAWA HONOR MEI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98361</xdr:colOff>
      <xdr:row>20</xdr:row>
      <xdr:rowOff>118809</xdr:rowOff>
    </xdr:from>
    <xdr:ext cx="2620718" cy="468013"/>
    <xdr:sp macro="" textlink="">
      <xdr:nvSpPr>
        <xdr:cNvPr id="3" name="Rectangle 2"/>
        <xdr:cNvSpPr/>
      </xdr:nvSpPr>
      <xdr:spPr>
        <a:xfrm>
          <a:off x="3201924" y="3722434"/>
          <a:ext cx="26207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BELUM</a:t>
          </a:r>
          <a:r>
            <a:rPr lang="id-ID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DI HITUNG 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4082</xdr:colOff>
      <xdr:row>3</xdr:row>
      <xdr:rowOff>108856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9"/>
  <sheetViews>
    <sheetView topLeftCell="A4" zoomScale="120" zoomScaleNormal="120" workbookViewId="0">
      <pane ySplit="7" topLeftCell="A11" activePane="bottomLeft" state="frozen"/>
      <selection activeCell="D4" sqref="D4"/>
      <selection pane="bottomLeft" activeCell="B28" sqref="B28"/>
    </sheetView>
  </sheetViews>
  <sheetFormatPr defaultRowHeight="12.75"/>
  <cols>
    <col min="1" max="1" width="4.140625" style="93" customWidth="1"/>
    <col min="2" max="2" width="7.85546875" style="93" customWidth="1"/>
    <col min="3" max="3" width="8.5703125" style="93" customWidth="1"/>
    <col min="4" max="4" width="6.42578125" style="62" customWidth="1"/>
    <col min="5" max="5" width="19.5703125" style="94" customWidth="1"/>
    <col min="6" max="6" width="25.85546875" style="94" customWidth="1"/>
    <col min="7" max="7" width="8" style="93" customWidth="1"/>
    <col min="8" max="8" width="6" style="93" customWidth="1"/>
    <col min="9" max="9" width="8.7109375" style="62" customWidth="1"/>
    <col min="10" max="10" width="11.85546875" style="62" customWidth="1"/>
    <col min="11" max="11" width="7.7109375" style="62" customWidth="1"/>
    <col min="12" max="12" width="12.42578125" style="93" customWidth="1"/>
    <col min="13" max="13" width="12.140625" style="93" customWidth="1"/>
    <col min="14" max="14" width="5" style="62" customWidth="1"/>
    <col min="15" max="15" width="6.42578125" style="93" customWidth="1"/>
    <col min="16" max="16" width="13" style="95" bestFit="1" customWidth="1"/>
    <col min="17" max="17" width="8.42578125" style="62" customWidth="1"/>
    <col min="18" max="19" width="8.7109375" style="62" customWidth="1"/>
    <col min="20" max="20" width="14" style="93" customWidth="1"/>
    <col min="21" max="21" width="10" style="93" customWidth="1"/>
    <col min="22" max="22" width="8.42578125" style="93" customWidth="1"/>
    <col min="23" max="23" width="20.140625" style="93" bestFit="1" customWidth="1"/>
    <col min="24" max="24" width="9.85546875" style="93" customWidth="1"/>
    <col min="25" max="25" width="16.42578125" style="93" customWidth="1"/>
    <col min="26" max="26" width="16" style="93" customWidth="1"/>
    <col min="27" max="27" width="10.140625" style="93" customWidth="1"/>
    <col min="28" max="28" width="4.28515625" style="62" customWidth="1"/>
    <col min="29" max="29" width="15.7109375" style="62" customWidth="1"/>
    <col min="30" max="30" width="14.5703125" style="62" customWidth="1"/>
    <col min="31" max="31" width="10.85546875" style="62" customWidth="1"/>
    <col min="32" max="32" width="7.140625" style="62" customWidth="1"/>
    <col min="33" max="33" width="11.140625" style="93" customWidth="1"/>
    <col min="34" max="34" width="6.42578125" style="93" customWidth="1"/>
    <col min="35" max="35" width="12.7109375" style="93" bestFit="1" customWidth="1"/>
    <col min="36" max="36" width="10.28515625" style="93" customWidth="1"/>
    <col min="37" max="37" width="10.140625" style="93" customWidth="1"/>
    <col min="38" max="38" width="9.42578125" style="93" customWidth="1"/>
    <col min="39" max="39" width="18.5703125" style="93" customWidth="1"/>
    <col min="40" max="40" width="8.5703125" style="96" customWidth="1"/>
    <col min="41" max="41" width="29.28515625" style="62" customWidth="1"/>
    <col min="42" max="42" width="10.140625" style="62" customWidth="1"/>
    <col min="43" max="43" width="25.28515625" style="62" customWidth="1"/>
    <col min="44" max="44" width="14" style="62" customWidth="1"/>
    <col min="45" max="45" width="6.28515625" style="62" customWidth="1"/>
    <col min="46" max="46" width="6" style="62" customWidth="1"/>
    <col min="47" max="16384" width="9.140625" style="75"/>
  </cols>
  <sheetData>
    <row r="1" spans="1:46" ht="13.5" customHeight="1">
      <c r="A1" s="66" t="s">
        <v>23</v>
      </c>
      <c r="B1" s="66"/>
      <c r="C1" s="66"/>
      <c r="D1" s="67"/>
      <c r="E1" s="68"/>
      <c r="F1" s="68"/>
      <c r="G1" s="69"/>
      <c r="H1" s="69"/>
      <c r="I1" s="70"/>
      <c r="J1" s="70"/>
      <c r="K1" s="70"/>
      <c r="L1" s="69"/>
      <c r="M1" s="69"/>
      <c r="N1" s="70"/>
      <c r="O1" s="69"/>
      <c r="P1" s="71"/>
      <c r="Q1" s="70"/>
      <c r="R1" s="70"/>
      <c r="S1" s="70"/>
      <c r="T1" s="69"/>
      <c r="U1" s="69"/>
      <c r="V1" s="69"/>
      <c r="W1" s="69"/>
      <c r="X1" s="69"/>
      <c r="Y1" s="69"/>
      <c r="Z1" s="69"/>
      <c r="AA1" s="69"/>
      <c r="AB1" s="72"/>
      <c r="AC1" s="72"/>
      <c r="AD1" s="72"/>
      <c r="AE1" s="72"/>
      <c r="AF1" s="72"/>
      <c r="AG1" s="73"/>
      <c r="AH1" s="73"/>
      <c r="AI1" s="73"/>
      <c r="AJ1" s="73"/>
      <c r="AK1" s="73"/>
      <c r="AL1" s="73"/>
      <c r="AM1" s="73"/>
      <c r="AN1" s="74"/>
    </row>
    <row r="2" spans="1:46" ht="9.75" customHeight="1">
      <c r="A2" s="66" t="s">
        <v>24</v>
      </c>
      <c r="B2" s="66"/>
      <c r="C2" s="66"/>
      <c r="D2" s="67"/>
      <c r="E2" s="68"/>
      <c r="F2" s="68"/>
      <c r="G2" s="69"/>
      <c r="H2" s="69"/>
      <c r="I2" s="70"/>
      <c r="J2" s="70"/>
      <c r="K2" s="70"/>
      <c r="L2" s="69"/>
      <c r="M2" s="69"/>
      <c r="N2" s="70"/>
      <c r="O2" s="69"/>
      <c r="P2" s="71"/>
      <c r="Q2" s="70"/>
      <c r="R2" s="70"/>
      <c r="S2" s="70"/>
      <c r="T2" s="69"/>
      <c r="U2" s="69"/>
      <c r="V2" s="69"/>
      <c r="W2" s="69"/>
      <c r="X2" s="69"/>
      <c r="Y2" s="69"/>
      <c r="Z2" s="69"/>
      <c r="AA2" s="69"/>
      <c r="AB2" s="72"/>
      <c r="AC2" s="72"/>
      <c r="AD2" s="72"/>
      <c r="AE2" s="72"/>
      <c r="AF2" s="72"/>
      <c r="AG2" s="73"/>
      <c r="AH2" s="73"/>
      <c r="AI2" s="73"/>
      <c r="AJ2" s="73"/>
      <c r="AK2" s="73"/>
      <c r="AL2" s="73"/>
      <c r="AM2" s="73"/>
      <c r="AN2" s="74"/>
    </row>
    <row r="3" spans="1:46" ht="12" customHeight="1">
      <c r="A3" s="66" t="s">
        <v>25</v>
      </c>
      <c r="B3" s="66"/>
      <c r="C3" s="66"/>
      <c r="D3" s="67"/>
      <c r="E3" s="68"/>
      <c r="F3" s="68"/>
      <c r="G3" s="69"/>
      <c r="H3" s="69"/>
      <c r="I3" s="70"/>
      <c r="J3" s="70"/>
      <c r="K3" s="70"/>
      <c r="L3" s="69"/>
      <c r="M3" s="69"/>
      <c r="N3" s="70"/>
      <c r="O3" s="69"/>
      <c r="P3" s="71"/>
      <c r="Q3" s="70"/>
      <c r="R3" s="70"/>
      <c r="S3" s="70"/>
      <c r="T3" s="69"/>
      <c r="U3" s="69"/>
      <c r="V3" s="69"/>
      <c r="W3" s="69"/>
      <c r="X3" s="69"/>
      <c r="Y3" s="69"/>
      <c r="Z3" s="69"/>
      <c r="AA3" s="69"/>
      <c r="AB3" s="72"/>
      <c r="AC3" s="72"/>
      <c r="AD3" s="72"/>
      <c r="AE3" s="72"/>
      <c r="AF3" s="72"/>
      <c r="AG3" s="73"/>
      <c r="AH3" s="73"/>
      <c r="AI3" s="73"/>
      <c r="AJ3" s="73"/>
      <c r="AK3" s="73"/>
      <c r="AL3" s="73"/>
      <c r="AM3" s="73"/>
      <c r="AN3" s="74"/>
    </row>
    <row r="4" spans="1:46" ht="15.75">
      <c r="A4" s="150" t="s">
        <v>49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1:46" ht="15.75">
      <c r="A5" s="150" t="s">
        <v>52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67"/>
    </row>
    <row r="6" spans="1:46" ht="15.75">
      <c r="A6" s="66"/>
      <c r="B6" s="66"/>
      <c r="C6" s="66"/>
      <c r="D6" s="66"/>
      <c r="E6" s="68"/>
      <c r="F6" s="68"/>
      <c r="G6" s="66"/>
      <c r="H6" s="66"/>
      <c r="I6" s="66"/>
      <c r="J6" s="66"/>
      <c r="K6" s="66"/>
      <c r="L6" s="66"/>
      <c r="M6" s="66"/>
      <c r="N6" s="66"/>
      <c r="O6" s="66"/>
      <c r="P6" s="7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6" ht="12" customHeight="1">
      <c r="A7" s="73"/>
      <c r="B7" s="73"/>
      <c r="C7" s="73"/>
      <c r="D7" s="72"/>
      <c r="E7" s="77"/>
      <c r="F7" s="77"/>
      <c r="G7" s="73"/>
      <c r="H7" s="73"/>
      <c r="I7" s="72"/>
      <c r="J7" s="72"/>
      <c r="K7" s="72"/>
      <c r="L7" s="73"/>
      <c r="M7" s="73"/>
      <c r="N7" s="72"/>
      <c r="O7" s="73"/>
      <c r="P7" s="78"/>
      <c r="Q7" s="72"/>
      <c r="R7" s="72"/>
      <c r="S7" s="72"/>
      <c r="T7" s="73"/>
      <c r="U7" s="73"/>
      <c r="V7" s="73"/>
      <c r="W7" s="73"/>
      <c r="X7" s="73"/>
      <c r="Y7" s="73"/>
      <c r="Z7" s="73"/>
      <c r="AA7" s="73"/>
      <c r="AB7" s="72"/>
      <c r="AC7" s="72"/>
      <c r="AD7" s="72"/>
      <c r="AE7" s="72"/>
      <c r="AF7" s="72"/>
      <c r="AG7" s="73"/>
      <c r="AH7" s="73"/>
      <c r="AI7" s="73"/>
      <c r="AJ7" s="73"/>
      <c r="AK7" s="73"/>
      <c r="AL7" s="73"/>
      <c r="AM7" s="73"/>
      <c r="AN7" s="79"/>
      <c r="AO7" s="153"/>
      <c r="AP7" s="153"/>
      <c r="AQ7" s="153"/>
      <c r="AR7" s="153"/>
    </row>
    <row r="8" spans="1:46" s="82" customFormat="1" ht="13.5" customHeight="1">
      <c r="A8" s="143" t="s">
        <v>26</v>
      </c>
      <c r="B8" s="143" t="s">
        <v>27</v>
      </c>
      <c r="C8" s="80" t="s">
        <v>31</v>
      </c>
      <c r="D8" s="143" t="s">
        <v>28</v>
      </c>
      <c r="E8" s="151" t="s">
        <v>32</v>
      </c>
      <c r="F8" s="151" t="s">
        <v>33</v>
      </c>
      <c r="G8" s="143" t="s">
        <v>1</v>
      </c>
      <c r="H8" s="143" t="s">
        <v>4</v>
      </c>
      <c r="I8" s="143" t="s">
        <v>6</v>
      </c>
      <c r="J8" s="143" t="s">
        <v>22</v>
      </c>
      <c r="K8" s="143" t="s">
        <v>5</v>
      </c>
      <c r="L8" s="143" t="s">
        <v>2</v>
      </c>
      <c r="M8" s="146" t="s">
        <v>3</v>
      </c>
      <c r="N8" s="151" t="s">
        <v>26</v>
      </c>
      <c r="O8" s="146" t="s">
        <v>34</v>
      </c>
      <c r="P8" s="146"/>
      <c r="Q8" s="146"/>
      <c r="R8" s="146"/>
      <c r="S8" s="81"/>
      <c r="T8" s="146"/>
      <c r="U8" s="146"/>
      <c r="V8" s="146"/>
      <c r="W8" s="143" t="s">
        <v>38</v>
      </c>
      <c r="X8" s="143"/>
      <c r="Y8" s="143"/>
      <c r="Z8" s="143"/>
      <c r="AA8" s="143"/>
      <c r="AB8" s="151" t="s">
        <v>46</v>
      </c>
      <c r="AC8" s="146" t="s">
        <v>36</v>
      </c>
      <c r="AD8" s="146"/>
      <c r="AE8" s="146" t="s">
        <v>18</v>
      </c>
      <c r="AF8" s="146"/>
      <c r="AG8" s="146"/>
      <c r="AH8" s="146"/>
      <c r="AI8" s="146" t="s">
        <v>37</v>
      </c>
      <c r="AJ8" s="146"/>
      <c r="AK8" s="146"/>
      <c r="AL8" s="146"/>
      <c r="AM8" s="151" t="s">
        <v>48</v>
      </c>
      <c r="AN8" s="151" t="s">
        <v>51</v>
      </c>
      <c r="AO8" s="155" t="s">
        <v>73</v>
      </c>
      <c r="AQ8" s="83"/>
      <c r="AR8" s="83"/>
    </row>
    <row r="9" spans="1:46" s="82" customFormat="1" ht="16.5" customHeight="1">
      <c r="A9" s="143"/>
      <c r="B9" s="143"/>
      <c r="C9" s="84" t="s">
        <v>42</v>
      </c>
      <c r="D9" s="143"/>
      <c r="E9" s="154"/>
      <c r="F9" s="154"/>
      <c r="G9" s="143"/>
      <c r="H9" s="143"/>
      <c r="I9" s="143"/>
      <c r="J9" s="143"/>
      <c r="K9" s="143"/>
      <c r="L9" s="143"/>
      <c r="M9" s="146"/>
      <c r="N9" s="154"/>
      <c r="O9" s="85" t="s">
        <v>43</v>
      </c>
      <c r="P9" s="144" t="s">
        <v>7</v>
      </c>
      <c r="Q9" s="85" t="s">
        <v>40</v>
      </c>
      <c r="R9" s="141" t="s">
        <v>8</v>
      </c>
      <c r="S9" s="151" t="s">
        <v>64</v>
      </c>
      <c r="T9" s="141" t="s">
        <v>16</v>
      </c>
      <c r="U9" s="85" t="s">
        <v>39</v>
      </c>
      <c r="V9" s="141" t="s">
        <v>17</v>
      </c>
      <c r="W9" s="151" t="s">
        <v>45</v>
      </c>
      <c r="X9" s="141" t="s">
        <v>10</v>
      </c>
      <c r="Y9" s="141" t="s">
        <v>11</v>
      </c>
      <c r="Z9" s="141" t="s">
        <v>12</v>
      </c>
      <c r="AA9" s="141" t="s">
        <v>9</v>
      </c>
      <c r="AB9" s="154"/>
      <c r="AC9" s="141" t="s">
        <v>35</v>
      </c>
      <c r="AD9" s="141" t="s">
        <v>29</v>
      </c>
      <c r="AE9" s="141" t="s">
        <v>30</v>
      </c>
      <c r="AF9" s="141" t="s">
        <v>13</v>
      </c>
      <c r="AG9" s="141" t="s">
        <v>14</v>
      </c>
      <c r="AH9" s="141" t="s">
        <v>15</v>
      </c>
      <c r="AI9" s="85" t="s">
        <v>0</v>
      </c>
      <c r="AJ9" s="141" t="s">
        <v>19</v>
      </c>
      <c r="AK9" s="141" t="s">
        <v>20</v>
      </c>
      <c r="AL9" s="141" t="s">
        <v>21</v>
      </c>
      <c r="AM9" s="154"/>
      <c r="AN9" s="154"/>
      <c r="AO9" s="155"/>
      <c r="AQ9" s="83"/>
      <c r="AR9" s="83"/>
    </row>
    <row r="10" spans="1:46" s="82" customFormat="1" ht="13.5">
      <c r="A10" s="143"/>
      <c r="B10" s="143"/>
      <c r="C10" s="86"/>
      <c r="D10" s="143"/>
      <c r="E10" s="152"/>
      <c r="F10" s="152"/>
      <c r="G10" s="143"/>
      <c r="H10" s="143"/>
      <c r="I10" s="143"/>
      <c r="J10" s="143"/>
      <c r="K10" s="143"/>
      <c r="L10" s="143"/>
      <c r="M10" s="146"/>
      <c r="N10" s="152"/>
      <c r="O10" s="87" t="s">
        <v>44</v>
      </c>
      <c r="P10" s="145"/>
      <c r="Q10" s="87" t="s">
        <v>41</v>
      </c>
      <c r="R10" s="142"/>
      <c r="S10" s="152"/>
      <c r="T10" s="142"/>
      <c r="U10" s="87" t="s">
        <v>41</v>
      </c>
      <c r="V10" s="142"/>
      <c r="W10" s="152"/>
      <c r="X10" s="142"/>
      <c r="Y10" s="142"/>
      <c r="Z10" s="142"/>
      <c r="AA10" s="142"/>
      <c r="AB10" s="152"/>
      <c r="AC10" s="142"/>
      <c r="AD10" s="142"/>
      <c r="AE10" s="142"/>
      <c r="AF10" s="142"/>
      <c r="AG10" s="142"/>
      <c r="AH10" s="142"/>
      <c r="AI10" s="87" t="s">
        <v>47</v>
      </c>
      <c r="AJ10" s="142"/>
      <c r="AK10" s="142"/>
      <c r="AL10" s="142"/>
      <c r="AM10" s="152"/>
      <c r="AN10" s="152"/>
      <c r="AO10" s="155"/>
      <c r="AQ10" s="88"/>
      <c r="AR10" s="88"/>
    </row>
    <row r="11" spans="1:46" ht="15.75" customHeight="1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90">
        <v>16</v>
      </c>
      <c r="Q11" s="89">
        <v>17</v>
      </c>
      <c r="R11" s="89">
        <v>18</v>
      </c>
      <c r="S11" s="89">
        <v>19</v>
      </c>
      <c r="T11" s="89">
        <v>20</v>
      </c>
      <c r="U11" s="89">
        <v>21</v>
      </c>
      <c r="V11" s="89">
        <v>22</v>
      </c>
      <c r="W11" s="89">
        <v>23</v>
      </c>
      <c r="X11" s="89">
        <v>24</v>
      </c>
      <c r="Y11" s="89">
        <v>25</v>
      </c>
      <c r="Z11" s="89">
        <v>26</v>
      </c>
      <c r="AA11" s="89">
        <v>27</v>
      </c>
      <c r="AB11" s="89">
        <v>28</v>
      </c>
      <c r="AC11" s="89">
        <v>29</v>
      </c>
      <c r="AD11" s="89">
        <v>30</v>
      </c>
      <c r="AE11" s="89">
        <v>31</v>
      </c>
      <c r="AF11" s="89">
        <v>32</v>
      </c>
      <c r="AG11" s="89">
        <v>33</v>
      </c>
      <c r="AH11" s="89">
        <v>34</v>
      </c>
      <c r="AI11" s="89">
        <v>35</v>
      </c>
      <c r="AJ11" s="89">
        <v>36</v>
      </c>
      <c r="AK11" s="89">
        <v>37</v>
      </c>
      <c r="AL11" s="89">
        <v>38</v>
      </c>
      <c r="AM11" s="89">
        <v>39</v>
      </c>
      <c r="AN11" s="89">
        <v>40</v>
      </c>
      <c r="AO11" s="91">
        <v>41</v>
      </c>
      <c r="AP11" s="75"/>
      <c r="AQ11" s="92"/>
      <c r="AR11" s="92"/>
      <c r="AS11" s="75"/>
      <c r="AT11" s="75"/>
    </row>
    <row r="12" spans="1:46" ht="24" customHeight="1">
      <c r="A12" s="147" t="s">
        <v>328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9"/>
      <c r="AO12" s="97"/>
      <c r="AP12" s="75"/>
      <c r="AQ12" s="92"/>
      <c r="AR12" s="92"/>
      <c r="AS12" s="75"/>
      <c r="AT12" s="75"/>
    </row>
    <row r="13" spans="1:46" s="124" customFormat="1">
      <c r="A13" s="102">
        <v>1</v>
      </c>
      <c r="B13" s="63" t="s">
        <v>280</v>
      </c>
      <c r="C13" s="63" t="s">
        <v>276</v>
      </c>
      <c r="D13" s="113"/>
      <c r="E13" s="102" t="s">
        <v>281</v>
      </c>
      <c r="F13" s="102"/>
      <c r="G13" s="63"/>
      <c r="H13" s="63"/>
      <c r="I13" s="113"/>
      <c r="J13" s="113"/>
      <c r="K13" s="113"/>
      <c r="L13" s="63"/>
      <c r="M13" s="63"/>
      <c r="N13" s="113"/>
      <c r="O13" s="63"/>
      <c r="P13" s="114"/>
      <c r="Q13" s="113"/>
      <c r="R13" s="113"/>
      <c r="S13" s="113" t="s">
        <v>264</v>
      </c>
      <c r="T13" s="63"/>
      <c r="U13" s="63"/>
      <c r="V13" s="63"/>
      <c r="W13" s="63" t="s">
        <v>272</v>
      </c>
      <c r="X13" s="63"/>
      <c r="Y13" s="63"/>
      <c r="Z13" s="63"/>
      <c r="AA13" s="63" t="s">
        <v>282</v>
      </c>
      <c r="AB13" s="113"/>
      <c r="AC13" s="113"/>
      <c r="AD13" s="113"/>
      <c r="AE13" s="113"/>
      <c r="AF13" s="113"/>
      <c r="AG13" s="63"/>
      <c r="AH13" s="63"/>
      <c r="AI13" s="102" t="s">
        <v>273</v>
      </c>
      <c r="AJ13" s="63"/>
      <c r="AK13" s="63"/>
      <c r="AL13" s="63"/>
      <c r="AM13" s="63" t="s">
        <v>283</v>
      </c>
      <c r="AN13" s="115"/>
      <c r="AO13" s="113" t="s">
        <v>284</v>
      </c>
      <c r="AP13" s="120"/>
      <c r="AQ13" s="120"/>
      <c r="AR13" s="120"/>
      <c r="AS13" s="120"/>
      <c r="AT13" s="120"/>
    </row>
    <row r="14" spans="1:46" s="124" customFormat="1">
      <c r="A14" s="102">
        <v>2</v>
      </c>
      <c r="B14" s="63" t="s">
        <v>285</v>
      </c>
      <c r="C14" s="63" t="s">
        <v>276</v>
      </c>
      <c r="D14" s="113"/>
      <c r="E14" s="102" t="s">
        <v>286</v>
      </c>
      <c r="F14" s="102"/>
      <c r="G14" s="63"/>
      <c r="H14" s="63"/>
      <c r="I14" s="113"/>
      <c r="J14" s="113"/>
      <c r="K14" s="113"/>
      <c r="L14" s="63"/>
      <c r="M14" s="63"/>
      <c r="N14" s="113"/>
      <c r="O14" s="63"/>
      <c r="P14" s="114"/>
      <c r="Q14" s="113"/>
      <c r="R14" s="113"/>
      <c r="S14" s="113" t="s">
        <v>264</v>
      </c>
      <c r="T14" s="63"/>
      <c r="U14" s="63"/>
      <c r="V14" s="63"/>
      <c r="W14" s="63" t="s">
        <v>265</v>
      </c>
      <c r="X14" s="63"/>
      <c r="Y14" s="63"/>
      <c r="Z14" s="63"/>
      <c r="AA14" s="63" t="s">
        <v>287</v>
      </c>
      <c r="AB14" s="113"/>
      <c r="AC14" s="113"/>
      <c r="AD14" s="113"/>
      <c r="AE14" s="113"/>
      <c r="AF14" s="113"/>
      <c r="AG14" s="63"/>
      <c r="AH14" s="63"/>
      <c r="AI14" s="102" t="s">
        <v>121</v>
      </c>
      <c r="AJ14" s="63"/>
      <c r="AK14" s="63"/>
      <c r="AL14" s="63"/>
      <c r="AM14" s="63" t="s">
        <v>269</v>
      </c>
      <c r="AN14" s="115"/>
      <c r="AO14" s="113" t="s">
        <v>288</v>
      </c>
      <c r="AP14" s="120"/>
      <c r="AQ14" s="120"/>
      <c r="AR14" s="120"/>
      <c r="AS14" s="120"/>
      <c r="AT14" s="120"/>
    </row>
    <row r="15" spans="1:46" s="124" customFormat="1">
      <c r="A15" s="102">
        <v>3</v>
      </c>
      <c r="B15" s="63" t="s">
        <v>289</v>
      </c>
      <c r="C15" s="63" t="s">
        <v>276</v>
      </c>
      <c r="D15" s="113"/>
      <c r="E15" s="102" t="s">
        <v>290</v>
      </c>
      <c r="F15" s="102"/>
      <c r="G15" s="63"/>
      <c r="H15" s="63"/>
      <c r="I15" s="113"/>
      <c r="J15" s="113"/>
      <c r="K15" s="113"/>
      <c r="L15" s="63"/>
      <c r="M15" s="63"/>
      <c r="N15" s="113"/>
      <c r="O15" s="63"/>
      <c r="P15" s="114"/>
      <c r="Q15" s="113"/>
      <c r="R15" s="113"/>
      <c r="S15" s="113" t="s">
        <v>266</v>
      </c>
      <c r="T15" s="63"/>
      <c r="U15" s="63"/>
      <c r="V15" s="63"/>
      <c r="W15" s="63" t="s">
        <v>272</v>
      </c>
      <c r="X15" s="63"/>
      <c r="Y15" s="63"/>
      <c r="Z15" s="63"/>
      <c r="AA15" s="63" t="s">
        <v>291</v>
      </c>
      <c r="AB15" s="113"/>
      <c r="AC15" s="113"/>
      <c r="AD15" s="113"/>
      <c r="AE15" s="113"/>
      <c r="AF15" s="113"/>
      <c r="AG15" s="63"/>
      <c r="AH15" s="63"/>
      <c r="AI15" s="102" t="s">
        <v>118</v>
      </c>
      <c r="AJ15" s="63"/>
      <c r="AK15" s="63"/>
      <c r="AL15" s="63"/>
      <c r="AM15" s="63" t="s">
        <v>292</v>
      </c>
      <c r="AN15" s="115"/>
      <c r="AO15" s="113" t="s">
        <v>293</v>
      </c>
      <c r="AP15" s="120"/>
      <c r="AQ15" s="120"/>
      <c r="AR15" s="120"/>
      <c r="AS15" s="120"/>
      <c r="AT15" s="120"/>
    </row>
    <row r="16" spans="1:46" s="124" customFormat="1">
      <c r="A16" s="102">
        <v>4</v>
      </c>
      <c r="B16" s="63" t="s">
        <v>294</v>
      </c>
      <c r="C16" s="63" t="s">
        <v>276</v>
      </c>
      <c r="D16" s="113"/>
      <c r="E16" s="102" t="s">
        <v>295</v>
      </c>
      <c r="F16" s="102"/>
      <c r="G16" s="63"/>
      <c r="H16" s="63"/>
      <c r="I16" s="113"/>
      <c r="J16" s="113"/>
      <c r="K16" s="113"/>
      <c r="L16" s="63"/>
      <c r="M16" s="63"/>
      <c r="N16" s="113"/>
      <c r="O16" s="63"/>
      <c r="P16" s="114"/>
      <c r="Q16" s="113"/>
      <c r="R16" s="113"/>
      <c r="S16" s="113" t="s">
        <v>271</v>
      </c>
      <c r="T16" s="63"/>
      <c r="U16" s="63"/>
      <c r="V16" s="63"/>
      <c r="W16" s="63" t="s">
        <v>272</v>
      </c>
      <c r="X16" s="63"/>
      <c r="Y16" s="63"/>
      <c r="Z16" s="63"/>
      <c r="AA16" s="63" t="s">
        <v>296</v>
      </c>
      <c r="AB16" s="113"/>
      <c r="AC16" s="113"/>
      <c r="AD16" s="113"/>
      <c r="AE16" s="113"/>
      <c r="AF16" s="113"/>
      <c r="AG16" s="63"/>
      <c r="AH16" s="63"/>
      <c r="AI16" s="102" t="s">
        <v>118</v>
      </c>
      <c r="AJ16" s="63"/>
      <c r="AK16" s="63"/>
      <c r="AL16" s="63"/>
      <c r="AM16" s="63" t="s">
        <v>283</v>
      </c>
      <c r="AN16" s="115"/>
      <c r="AO16" s="113" t="s">
        <v>297</v>
      </c>
      <c r="AP16" s="120"/>
      <c r="AQ16" s="120"/>
      <c r="AR16" s="120"/>
      <c r="AS16" s="120"/>
      <c r="AT16" s="120"/>
    </row>
    <row r="17" spans="1:46" s="124" customFormat="1">
      <c r="A17" s="102">
        <v>5</v>
      </c>
      <c r="B17" s="63" t="s">
        <v>298</v>
      </c>
      <c r="C17" s="63" t="s">
        <v>276</v>
      </c>
      <c r="D17" s="113"/>
      <c r="E17" s="102" t="s">
        <v>299</v>
      </c>
      <c r="F17" s="102"/>
      <c r="G17" s="63"/>
      <c r="H17" s="63"/>
      <c r="I17" s="113"/>
      <c r="J17" s="113"/>
      <c r="K17" s="113"/>
      <c r="L17" s="63"/>
      <c r="M17" s="63"/>
      <c r="N17" s="113"/>
      <c r="O17" s="63"/>
      <c r="P17" s="114"/>
      <c r="Q17" s="113"/>
      <c r="R17" s="113"/>
      <c r="S17" s="113" t="s">
        <v>264</v>
      </c>
      <c r="T17" s="63"/>
      <c r="U17" s="63"/>
      <c r="V17" s="63"/>
      <c r="W17" s="63" t="s">
        <v>272</v>
      </c>
      <c r="X17" s="63"/>
      <c r="Y17" s="63"/>
      <c r="Z17" s="63"/>
      <c r="AA17" s="63" t="s">
        <v>300</v>
      </c>
      <c r="AB17" s="113"/>
      <c r="AC17" s="113"/>
      <c r="AD17" s="113"/>
      <c r="AE17" s="113"/>
      <c r="AF17" s="113"/>
      <c r="AG17" s="63"/>
      <c r="AH17" s="63"/>
      <c r="AI17" s="102" t="s">
        <v>118</v>
      </c>
      <c r="AJ17" s="63"/>
      <c r="AK17" s="63"/>
      <c r="AL17" s="63"/>
      <c r="AM17" s="63" t="s">
        <v>283</v>
      </c>
      <c r="AN17" s="115"/>
      <c r="AO17" s="113" t="s">
        <v>301</v>
      </c>
      <c r="AP17" s="120"/>
      <c r="AQ17" s="120"/>
      <c r="AR17" s="120"/>
      <c r="AS17" s="120"/>
      <c r="AT17" s="120"/>
    </row>
    <row r="18" spans="1:46" s="124" customFormat="1">
      <c r="A18" s="102">
        <v>6</v>
      </c>
      <c r="B18" s="63" t="s">
        <v>302</v>
      </c>
      <c r="C18" s="63" t="s">
        <v>276</v>
      </c>
      <c r="D18" s="113"/>
      <c r="E18" s="102" t="s">
        <v>75</v>
      </c>
      <c r="F18" s="102"/>
      <c r="G18" s="63"/>
      <c r="H18" s="63"/>
      <c r="I18" s="113"/>
      <c r="J18" s="113"/>
      <c r="K18" s="113"/>
      <c r="L18" s="63"/>
      <c r="M18" s="63"/>
      <c r="N18" s="113"/>
      <c r="O18" s="63"/>
      <c r="P18" s="114"/>
      <c r="Q18" s="113"/>
      <c r="R18" s="113"/>
      <c r="S18" s="113" t="s">
        <v>279</v>
      </c>
      <c r="T18" s="63"/>
      <c r="U18" s="63"/>
      <c r="V18" s="63"/>
      <c r="W18" s="63" t="s">
        <v>303</v>
      </c>
      <c r="X18" s="63"/>
      <c r="Y18" s="63"/>
      <c r="Z18" s="63"/>
      <c r="AA18" s="63" t="s">
        <v>304</v>
      </c>
      <c r="AB18" s="113"/>
      <c r="AC18" s="113"/>
      <c r="AD18" s="113"/>
      <c r="AE18" s="113"/>
      <c r="AF18" s="113"/>
      <c r="AG18" s="63"/>
      <c r="AH18" s="63"/>
      <c r="AI18" s="102" t="s">
        <v>118</v>
      </c>
      <c r="AJ18" s="63"/>
      <c r="AK18" s="63"/>
      <c r="AL18" s="63"/>
      <c r="AM18" s="63" t="s">
        <v>270</v>
      </c>
      <c r="AN18" s="115"/>
      <c r="AO18" s="113" t="s">
        <v>305</v>
      </c>
      <c r="AP18" s="120"/>
      <c r="AQ18" s="120"/>
      <c r="AR18" s="120"/>
      <c r="AS18" s="120"/>
      <c r="AT18" s="120"/>
    </row>
    <row r="19" spans="1:46" s="124" customFormat="1">
      <c r="A19" s="102">
        <v>7</v>
      </c>
      <c r="B19" s="63" t="s">
        <v>306</v>
      </c>
      <c r="C19" s="63"/>
      <c r="D19" s="113"/>
      <c r="E19" s="102" t="s">
        <v>307</v>
      </c>
      <c r="F19" s="102"/>
      <c r="G19" s="63"/>
      <c r="H19" s="63"/>
      <c r="I19" s="113"/>
      <c r="J19" s="113"/>
      <c r="K19" s="113"/>
      <c r="L19" s="63"/>
      <c r="M19" s="63"/>
      <c r="N19" s="113"/>
      <c r="O19" s="63"/>
      <c r="P19" s="114"/>
      <c r="Q19" s="113"/>
      <c r="R19" s="113"/>
      <c r="S19" s="113" t="s">
        <v>279</v>
      </c>
      <c r="T19" s="63"/>
      <c r="U19" s="63"/>
      <c r="V19" s="63"/>
      <c r="W19" s="63" t="s">
        <v>278</v>
      </c>
      <c r="X19" s="63"/>
      <c r="Y19" s="63"/>
      <c r="Z19" s="63"/>
      <c r="AA19" s="63" t="s">
        <v>308</v>
      </c>
      <c r="AB19" s="113"/>
      <c r="AC19" s="113"/>
      <c r="AD19" s="113"/>
      <c r="AE19" s="113"/>
      <c r="AF19" s="113"/>
      <c r="AG19" s="63"/>
      <c r="AH19" s="63"/>
      <c r="AI19" s="102" t="s">
        <v>116</v>
      </c>
      <c r="AJ19" s="63"/>
      <c r="AK19" s="63"/>
      <c r="AL19" s="63"/>
      <c r="AM19" s="102" t="s">
        <v>309</v>
      </c>
      <c r="AN19" s="115"/>
      <c r="AO19" s="138" t="s">
        <v>310</v>
      </c>
      <c r="AP19" s="120"/>
      <c r="AQ19" s="120"/>
      <c r="AR19" s="120"/>
      <c r="AS19" s="120"/>
      <c r="AT19" s="120"/>
    </row>
    <row r="20" spans="1:46" s="101" customFormat="1" ht="18.75">
      <c r="A20" s="147" t="s">
        <v>330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9"/>
      <c r="AO20" s="136"/>
      <c r="AP20" s="99"/>
      <c r="AQ20" s="100"/>
      <c r="AR20" s="100"/>
      <c r="AS20" s="100"/>
      <c r="AT20" s="100"/>
    </row>
    <row r="21" spans="1:46" s="101" customFormat="1" ht="18">
      <c r="A21" s="102">
        <v>8</v>
      </c>
      <c r="B21" s="102" t="s">
        <v>311</v>
      </c>
      <c r="C21" s="103">
        <v>43595</v>
      </c>
      <c r="D21" s="102"/>
      <c r="E21" s="102" t="s">
        <v>312</v>
      </c>
      <c r="F21" s="102"/>
      <c r="G21" s="102"/>
      <c r="H21" s="102"/>
      <c r="I21" s="102"/>
      <c r="J21" s="102"/>
      <c r="K21" s="107"/>
      <c r="L21" s="102" t="s">
        <v>274</v>
      </c>
      <c r="M21" s="102" t="s">
        <v>275</v>
      </c>
      <c r="N21" s="102"/>
      <c r="O21" s="102"/>
      <c r="P21" s="105"/>
      <c r="Q21" s="103"/>
      <c r="R21" s="102"/>
      <c r="S21" s="106" t="s">
        <v>264</v>
      </c>
      <c r="T21" s="104"/>
      <c r="U21" s="107"/>
      <c r="V21" s="102"/>
      <c r="W21" s="118" t="s">
        <v>265</v>
      </c>
      <c r="X21" s="102"/>
      <c r="Y21" s="102"/>
      <c r="Z21" s="102"/>
      <c r="AA21" s="102" t="s">
        <v>313</v>
      </c>
      <c r="AB21" s="102"/>
      <c r="AC21" s="102"/>
      <c r="AD21" s="102"/>
      <c r="AE21" s="102"/>
      <c r="AF21" s="102"/>
      <c r="AG21" s="111"/>
      <c r="AH21" s="104"/>
      <c r="AI21" s="102" t="s">
        <v>314</v>
      </c>
      <c r="AJ21" s="102"/>
      <c r="AK21" s="102"/>
      <c r="AL21" s="102"/>
      <c r="AM21" s="102" t="s">
        <v>283</v>
      </c>
      <c r="AN21" s="109"/>
      <c r="AO21" s="137"/>
      <c r="AP21" s="99"/>
      <c r="AQ21" s="100"/>
      <c r="AR21" s="100"/>
      <c r="AS21" s="100"/>
      <c r="AT21" s="100"/>
    </row>
    <row r="22" spans="1:46" s="101" customFormat="1">
      <c r="A22" s="102">
        <v>9</v>
      </c>
      <c r="B22" s="102" t="s">
        <v>315</v>
      </c>
      <c r="C22" s="107">
        <v>43595</v>
      </c>
      <c r="D22" s="102"/>
      <c r="E22" s="102" t="s">
        <v>316</v>
      </c>
      <c r="F22" s="102"/>
      <c r="G22" s="102"/>
      <c r="H22" s="102"/>
      <c r="I22" s="102"/>
      <c r="J22" s="102"/>
      <c r="K22" s="107"/>
      <c r="L22" s="102" t="s">
        <v>274</v>
      </c>
      <c r="M22" s="102" t="s">
        <v>275</v>
      </c>
      <c r="N22" s="102"/>
      <c r="O22" s="102"/>
      <c r="P22" s="110"/>
      <c r="Q22" s="102"/>
      <c r="R22" s="102"/>
      <c r="S22" s="106" t="s">
        <v>264</v>
      </c>
      <c r="T22" s="104"/>
      <c r="U22" s="107"/>
      <c r="V22" s="102"/>
      <c r="W22" s="108" t="s">
        <v>272</v>
      </c>
      <c r="X22" s="102"/>
      <c r="Y22" s="102"/>
      <c r="Z22" s="102"/>
      <c r="AA22" s="102" t="s">
        <v>317</v>
      </c>
      <c r="AB22" s="102"/>
      <c r="AC22" s="102"/>
      <c r="AD22" s="102"/>
      <c r="AE22" s="102"/>
      <c r="AF22" s="102"/>
      <c r="AG22" s="111"/>
      <c r="AH22" s="104"/>
      <c r="AI22" s="102" t="s">
        <v>261</v>
      </c>
      <c r="AJ22" s="103"/>
      <c r="AK22" s="102"/>
      <c r="AL22" s="102"/>
      <c r="AM22" s="102" t="s">
        <v>277</v>
      </c>
      <c r="AN22" s="109"/>
      <c r="AO22" s="104"/>
      <c r="AP22" s="99"/>
      <c r="AQ22" s="100"/>
      <c r="AR22" s="100"/>
      <c r="AS22" s="100"/>
      <c r="AT22" s="100"/>
    </row>
    <row r="23" spans="1:46" s="101" customFormat="1">
      <c r="A23" s="102">
        <v>10</v>
      </c>
      <c r="B23" s="102" t="s">
        <v>318</v>
      </c>
      <c r="C23" s="107">
        <v>43595</v>
      </c>
      <c r="D23" s="102"/>
      <c r="E23" s="102" t="s">
        <v>319</v>
      </c>
      <c r="F23" s="102"/>
      <c r="G23" s="102"/>
      <c r="H23" s="102"/>
      <c r="I23" s="102"/>
      <c r="J23" s="102"/>
      <c r="K23" s="107"/>
      <c r="L23" s="102" t="s">
        <v>274</v>
      </c>
      <c r="M23" s="102" t="s">
        <v>275</v>
      </c>
      <c r="N23" s="102"/>
      <c r="O23" s="102"/>
      <c r="P23" s="105"/>
      <c r="Q23" s="103"/>
      <c r="R23" s="102"/>
      <c r="S23" s="106" t="s">
        <v>264</v>
      </c>
      <c r="T23" s="104"/>
      <c r="U23" s="104"/>
      <c r="V23" s="102"/>
      <c r="W23" s="108" t="s">
        <v>265</v>
      </c>
      <c r="X23" s="102"/>
      <c r="Y23" s="102"/>
      <c r="Z23" s="102"/>
      <c r="AA23" s="102" t="s">
        <v>320</v>
      </c>
      <c r="AB23" s="102"/>
      <c r="AC23" s="102"/>
      <c r="AD23" s="102"/>
      <c r="AE23" s="102"/>
      <c r="AF23" s="102"/>
      <c r="AG23" s="111"/>
      <c r="AH23" s="104"/>
      <c r="AI23" s="102" t="s">
        <v>314</v>
      </c>
      <c r="AJ23" s="103"/>
      <c r="AK23" s="102"/>
      <c r="AL23" s="102"/>
      <c r="AM23" s="102" t="s">
        <v>263</v>
      </c>
      <c r="AN23" s="109"/>
      <c r="AO23" s="104"/>
      <c r="AP23" s="99"/>
      <c r="AQ23" s="100"/>
      <c r="AR23" s="100"/>
      <c r="AS23" s="100"/>
      <c r="AT23" s="100"/>
    </row>
    <row r="24" spans="1:46" s="135" customFormat="1">
      <c r="A24" s="102">
        <v>11</v>
      </c>
      <c r="B24" s="125" t="s">
        <v>321</v>
      </c>
      <c r="C24" s="127">
        <v>43595</v>
      </c>
      <c r="D24" s="125"/>
      <c r="E24" s="125" t="s">
        <v>322</v>
      </c>
      <c r="F24" s="125"/>
      <c r="G24" s="125"/>
      <c r="H24" s="125"/>
      <c r="I24" s="125"/>
      <c r="J24" s="125"/>
      <c r="K24" s="127"/>
      <c r="L24" s="125" t="s">
        <v>274</v>
      </c>
      <c r="M24" s="125" t="s">
        <v>275</v>
      </c>
      <c r="N24" s="125"/>
      <c r="O24" s="125"/>
      <c r="P24" s="128"/>
      <c r="Q24" s="129"/>
      <c r="R24" s="125"/>
      <c r="S24" s="130" t="s">
        <v>264</v>
      </c>
      <c r="T24" s="126"/>
      <c r="U24" s="127"/>
      <c r="V24" s="125"/>
      <c r="W24" s="131" t="s">
        <v>265</v>
      </c>
      <c r="X24" s="125"/>
      <c r="Y24" s="125"/>
      <c r="Z24" s="125"/>
      <c r="AA24" s="125" t="s">
        <v>323</v>
      </c>
      <c r="AB24" s="125"/>
      <c r="AC24" s="102"/>
      <c r="AD24" s="102"/>
      <c r="AE24" s="102"/>
      <c r="AF24" s="102"/>
      <c r="AG24" s="111"/>
      <c r="AH24" s="126"/>
      <c r="AI24" s="125" t="s">
        <v>261</v>
      </c>
      <c r="AJ24" s="129"/>
      <c r="AK24" s="125"/>
      <c r="AL24" s="125"/>
      <c r="AM24" s="125" t="s">
        <v>263</v>
      </c>
      <c r="AN24" s="132"/>
      <c r="AO24" s="126"/>
      <c r="AP24" s="133"/>
      <c r="AQ24" s="134"/>
      <c r="AR24" s="134"/>
      <c r="AS24" s="134"/>
      <c r="AT24" s="134"/>
    </row>
    <row r="25" spans="1:46" s="101" customFormat="1">
      <c r="A25" s="102">
        <v>12</v>
      </c>
      <c r="B25" s="102" t="s">
        <v>324</v>
      </c>
      <c r="C25" s="104"/>
      <c r="D25" s="102"/>
      <c r="E25" s="102" t="s">
        <v>325</v>
      </c>
      <c r="F25" s="102"/>
      <c r="G25" s="102"/>
      <c r="H25" s="102"/>
      <c r="I25" s="102"/>
      <c r="J25" s="102"/>
      <c r="K25" s="107"/>
      <c r="L25" s="125" t="s">
        <v>274</v>
      </c>
      <c r="M25" s="125" t="s">
        <v>275</v>
      </c>
      <c r="N25" s="102"/>
      <c r="O25" s="102"/>
      <c r="P25" s="105"/>
      <c r="Q25" s="103"/>
      <c r="R25" s="102"/>
      <c r="S25" s="130" t="s">
        <v>264</v>
      </c>
      <c r="T25" s="104"/>
      <c r="U25" s="107"/>
      <c r="V25" s="102"/>
      <c r="W25" s="131" t="s">
        <v>265</v>
      </c>
      <c r="X25" s="102"/>
      <c r="Y25" s="102"/>
      <c r="Z25" s="102"/>
      <c r="AA25" s="102" t="s">
        <v>326</v>
      </c>
      <c r="AB25" s="102"/>
      <c r="AC25" s="102"/>
      <c r="AD25" s="102"/>
      <c r="AE25" s="102"/>
      <c r="AF25" s="102"/>
      <c r="AG25" s="111"/>
      <c r="AH25" s="104"/>
      <c r="AI25" s="102" t="s">
        <v>327</v>
      </c>
      <c r="AJ25" s="102"/>
      <c r="AK25" s="102"/>
      <c r="AL25" s="102"/>
      <c r="AM25" s="125" t="s">
        <v>263</v>
      </c>
      <c r="AN25" s="109"/>
      <c r="AO25" s="104"/>
      <c r="AP25" s="99"/>
      <c r="AQ25" s="100"/>
      <c r="AR25" s="100"/>
      <c r="AS25" s="100"/>
      <c r="AT25" s="100"/>
    </row>
    <row r="26" spans="1:46" s="101" customFormat="1">
      <c r="A26" s="102"/>
      <c r="B26" s="102"/>
      <c r="C26" s="104"/>
      <c r="D26" s="102"/>
      <c r="E26" s="102"/>
      <c r="F26" s="102"/>
      <c r="G26" s="102"/>
      <c r="H26" s="102"/>
      <c r="I26" s="102"/>
      <c r="J26" s="102"/>
      <c r="K26" s="107"/>
      <c r="L26" s="102"/>
      <c r="M26" s="102"/>
      <c r="N26" s="102"/>
      <c r="O26" s="102"/>
      <c r="P26" s="105"/>
      <c r="Q26" s="104"/>
      <c r="R26" s="102"/>
      <c r="S26" s="106"/>
      <c r="T26" s="104"/>
      <c r="U26" s="107"/>
      <c r="V26" s="102"/>
      <c r="W26" s="108"/>
      <c r="X26" s="102"/>
      <c r="Y26" s="102"/>
      <c r="Z26" s="102"/>
      <c r="AA26" s="102"/>
      <c r="AB26" s="102"/>
      <c r="AC26" s="102"/>
      <c r="AD26" s="102"/>
      <c r="AE26" s="102"/>
      <c r="AF26" s="102"/>
      <c r="AG26" s="111"/>
      <c r="AH26" s="104"/>
      <c r="AI26" s="102"/>
      <c r="AJ26" s="102"/>
      <c r="AK26" s="102"/>
      <c r="AL26" s="102"/>
      <c r="AM26" s="102"/>
      <c r="AN26" s="109"/>
      <c r="AO26" s="104"/>
      <c r="AP26" s="99"/>
      <c r="AQ26" s="100"/>
      <c r="AR26" s="100"/>
      <c r="AS26" s="100"/>
      <c r="AT26" s="100"/>
    </row>
    <row r="27" spans="1:46" s="101" customFormat="1" ht="18.75">
      <c r="A27" s="147" t="s">
        <v>329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9"/>
      <c r="AO27" s="136"/>
      <c r="AP27" s="99"/>
      <c r="AQ27" s="100"/>
      <c r="AR27" s="100"/>
      <c r="AS27" s="100"/>
      <c r="AT27" s="100"/>
    </row>
    <row r="28" spans="1:46" s="124" customFormat="1">
      <c r="A28" s="102">
        <v>1</v>
      </c>
      <c r="B28" s="102" t="s">
        <v>331</v>
      </c>
      <c r="C28" s="104" t="s">
        <v>332</v>
      </c>
      <c r="D28" s="102"/>
      <c r="E28" s="102" t="s">
        <v>333</v>
      </c>
      <c r="F28" s="102" t="s">
        <v>372</v>
      </c>
      <c r="G28" s="102"/>
      <c r="H28" s="102"/>
      <c r="I28" s="102"/>
      <c r="J28" s="102"/>
      <c r="K28" s="107"/>
      <c r="L28" s="102" t="s">
        <v>274</v>
      </c>
      <c r="M28" s="102" t="s">
        <v>275</v>
      </c>
      <c r="N28" s="102"/>
      <c r="O28" s="102"/>
      <c r="P28" s="105"/>
      <c r="Q28" s="107"/>
      <c r="R28" s="102"/>
      <c r="S28" s="106" t="s">
        <v>264</v>
      </c>
      <c r="T28" s="104"/>
      <c r="U28" s="107"/>
      <c r="V28" s="102"/>
      <c r="W28" s="108" t="s">
        <v>265</v>
      </c>
      <c r="X28" s="102" t="s">
        <v>379</v>
      </c>
      <c r="Y28" s="102"/>
      <c r="Z28" s="102"/>
      <c r="AA28" s="102" t="s">
        <v>373</v>
      </c>
      <c r="AB28" s="102"/>
      <c r="AC28" s="102" t="s">
        <v>374</v>
      </c>
      <c r="AD28" s="102" t="s">
        <v>374</v>
      </c>
      <c r="AE28" s="102" t="s">
        <v>374</v>
      </c>
      <c r="AF28" s="102" t="s">
        <v>375</v>
      </c>
      <c r="AG28" s="111">
        <v>43637</v>
      </c>
      <c r="AH28" s="104"/>
      <c r="AI28" s="102" t="s">
        <v>116</v>
      </c>
      <c r="AJ28" s="102"/>
      <c r="AK28" s="102"/>
      <c r="AL28" s="102" t="s">
        <v>376</v>
      </c>
      <c r="AM28" s="102" t="s">
        <v>377</v>
      </c>
      <c r="AN28" s="109"/>
      <c r="AO28" s="139" t="s">
        <v>334</v>
      </c>
      <c r="AP28" s="140"/>
      <c r="AQ28" s="120"/>
      <c r="AR28" s="120"/>
      <c r="AS28" s="120"/>
      <c r="AT28" s="120"/>
    </row>
    <row r="29" spans="1:46" s="124" customFormat="1">
      <c r="A29" s="102">
        <v>2</v>
      </c>
      <c r="B29" s="102" t="s">
        <v>335</v>
      </c>
      <c r="C29" s="107">
        <v>43605</v>
      </c>
      <c r="D29" s="102"/>
      <c r="E29" s="102" t="s">
        <v>382</v>
      </c>
      <c r="F29" s="102" t="s">
        <v>381</v>
      </c>
      <c r="G29" s="102"/>
      <c r="H29" s="102"/>
      <c r="I29" s="102"/>
      <c r="J29" s="102"/>
      <c r="K29" s="107"/>
      <c r="L29" s="102" t="s">
        <v>274</v>
      </c>
      <c r="M29" s="102" t="s">
        <v>275</v>
      </c>
      <c r="N29" s="102"/>
      <c r="O29" s="102"/>
      <c r="P29" s="105"/>
      <c r="Q29" s="104"/>
      <c r="R29" s="102"/>
      <c r="S29" s="106" t="s">
        <v>264</v>
      </c>
      <c r="T29" s="104"/>
      <c r="U29" s="107"/>
      <c r="V29" s="102"/>
      <c r="W29" s="108" t="s">
        <v>278</v>
      </c>
      <c r="X29" s="102" t="s">
        <v>380</v>
      </c>
      <c r="Y29" s="102"/>
      <c r="Z29" s="102"/>
      <c r="AA29" s="102" t="s">
        <v>378</v>
      </c>
      <c r="AB29" s="102"/>
      <c r="AC29" s="102" t="s">
        <v>374</v>
      </c>
      <c r="AD29" s="102" t="s">
        <v>374</v>
      </c>
      <c r="AE29" s="102" t="s">
        <v>374</v>
      </c>
      <c r="AF29" s="102" t="s">
        <v>375</v>
      </c>
      <c r="AG29" s="111">
        <v>43637</v>
      </c>
      <c r="AH29" s="104"/>
      <c r="AI29" s="102" t="s">
        <v>314</v>
      </c>
      <c r="AJ29" s="102"/>
      <c r="AK29" s="102"/>
      <c r="AL29" s="102" t="s">
        <v>376</v>
      </c>
      <c r="AM29" s="102" t="s">
        <v>277</v>
      </c>
      <c r="AN29" s="109"/>
      <c r="AO29" s="139" t="s">
        <v>336</v>
      </c>
      <c r="AP29" s="140"/>
      <c r="AQ29" s="120"/>
      <c r="AR29" s="120"/>
      <c r="AS29" s="120"/>
      <c r="AT29" s="120"/>
    </row>
    <row r="30" spans="1:46" s="124" customFormat="1">
      <c r="A30" s="102">
        <v>3</v>
      </c>
      <c r="B30" s="102" t="s">
        <v>337</v>
      </c>
      <c r="C30" s="103">
        <v>43627</v>
      </c>
      <c r="D30" s="102"/>
      <c r="E30" s="102" t="s">
        <v>383</v>
      </c>
      <c r="F30" s="102" t="s">
        <v>384</v>
      </c>
      <c r="G30" s="102"/>
      <c r="H30" s="102"/>
      <c r="I30" s="102"/>
      <c r="J30" s="102"/>
      <c r="K30" s="107"/>
      <c r="L30" s="102" t="s">
        <v>274</v>
      </c>
      <c r="M30" s="102" t="s">
        <v>275</v>
      </c>
      <c r="N30" s="102"/>
      <c r="O30" s="102"/>
      <c r="P30" s="105"/>
      <c r="Q30" s="104"/>
      <c r="R30" s="102"/>
      <c r="S30" s="106" t="s">
        <v>264</v>
      </c>
      <c r="T30" s="104"/>
      <c r="U30" s="104"/>
      <c r="V30" s="102"/>
      <c r="W30" s="108" t="s">
        <v>265</v>
      </c>
      <c r="X30" s="102" t="s">
        <v>379</v>
      </c>
      <c r="Y30" s="102"/>
      <c r="Z30" s="102"/>
      <c r="AA30" s="102" t="s">
        <v>385</v>
      </c>
      <c r="AB30" s="102"/>
      <c r="AC30" s="102" t="s">
        <v>374</v>
      </c>
      <c r="AD30" s="102" t="s">
        <v>374</v>
      </c>
      <c r="AE30" s="102" t="s">
        <v>374</v>
      </c>
      <c r="AF30" s="102" t="s">
        <v>375</v>
      </c>
      <c r="AG30" s="111">
        <v>43637</v>
      </c>
      <c r="AH30" s="104"/>
      <c r="AI30" s="102" t="s">
        <v>116</v>
      </c>
      <c r="AJ30" s="102"/>
      <c r="AK30" s="102"/>
      <c r="AL30" s="102" t="s">
        <v>376</v>
      </c>
      <c r="AM30" s="102" t="s">
        <v>377</v>
      </c>
      <c r="AN30" s="109"/>
      <c r="AO30" s="139" t="s">
        <v>338</v>
      </c>
      <c r="AP30" s="140"/>
      <c r="AQ30" s="120"/>
      <c r="AR30" s="120"/>
      <c r="AS30" s="120"/>
      <c r="AT30" s="120"/>
    </row>
    <row r="31" spans="1:46" s="124" customFormat="1">
      <c r="A31" s="102">
        <v>4</v>
      </c>
      <c r="B31" s="102" t="s">
        <v>340</v>
      </c>
      <c r="C31" s="107">
        <v>43628</v>
      </c>
      <c r="D31" s="102"/>
      <c r="E31" s="102" t="s">
        <v>388</v>
      </c>
      <c r="F31" s="102" t="s">
        <v>387</v>
      </c>
      <c r="G31" s="102"/>
      <c r="H31" s="102"/>
      <c r="I31" s="102"/>
      <c r="J31" s="102"/>
      <c r="K31" s="104"/>
      <c r="L31" s="102" t="s">
        <v>274</v>
      </c>
      <c r="M31" s="102" t="s">
        <v>275</v>
      </c>
      <c r="N31" s="102"/>
      <c r="O31" s="102"/>
      <c r="P31" s="110"/>
      <c r="Q31" s="102"/>
      <c r="R31" s="102"/>
      <c r="S31" s="106" t="s">
        <v>264</v>
      </c>
      <c r="T31" s="104"/>
      <c r="U31" s="107"/>
      <c r="V31" s="102"/>
      <c r="W31" s="108" t="s">
        <v>265</v>
      </c>
      <c r="X31" s="102" t="s">
        <v>379</v>
      </c>
      <c r="Y31" s="102"/>
      <c r="Z31" s="102"/>
      <c r="AA31" s="102" t="s">
        <v>386</v>
      </c>
      <c r="AB31" s="102"/>
      <c r="AC31" s="102" t="s">
        <v>374</v>
      </c>
      <c r="AD31" s="102" t="s">
        <v>374</v>
      </c>
      <c r="AE31" s="102" t="s">
        <v>374</v>
      </c>
      <c r="AF31" s="102" t="s">
        <v>375</v>
      </c>
      <c r="AG31" s="111">
        <v>43637</v>
      </c>
      <c r="AH31" s="104"/>
      <c r="AI31" s="102" t="s">
        <v>116</v>
      </c>
      <c r="AJ31" s="102"/>
      <c r="AK31" s="102"/>
      <c r="AL31" s="102" t="s">
        <v>376</v>
      </c>
      <c r="AM31" s="102" t="s">
        <v>377</v>
      </c>
      <c r="AN31" s="109"/>
      <c r="AO31" s="139" t="s">
        <v>339</v>
      </c>
      <c r="AP31" s="140"/>
      <c r="AQ31" s="120"/>
      <c r="AR31" s="120"/>
      <c r="AS31" s="120"/>
      <c r="AT31" s="120"/>
    </row>
    <row r="32" spans="1:46" s="124" customFormat="1">
      <c r="A32" s="102">
        <v>5</v>
      </c>
      <c r="B32" s="102" t="s">
        <v>341</v>
      </c>
      <c r="C32" s="107">
        <v>43628</v>
      </c>
      <c r="D32" s="102"/>
      <c r="E32" s="102" t="s">
        <v>389</v>
      </c>
      <c r="F32" s="102" t="s">
        <v>390</v>
      </c>
      <c r="G32" s="102"/>
      <c r="H32" s="102"/>
      <c r="I32" s="102"/>
      <c r="J32" s="102"/>
      <c r="K32" s="107"/>
      <c r="L32" s="102" t="s">
        <v>274</v>
      </c>
      <c r="M32" s="102" t="s">
        <v>275</v>
      </c>
      <c r="N32" s="102"/>
      <c r="O32" s="102"/>
      <c r="P32" s="110"/>
      <c r="Q32" s="102"/>
      <c r="R32" s="102"/>
      <c r="S32" s="106" t="s">
        <v>264</v>
      </c>
      <c r="T32" s="104"/>
      <c r="U32" s="107"/>
      <c r="V32" s="102"/>
      <c r="W32" s="108" t="s">
        <v>278</v>
      </c>
      <c r="X32" s="102" t="s">
        <v>380</v>
      </c>
      <c r="Y32" s="102"/>
      <c r="Z32" s="102"/>
      <c r="AA32" s="102" t="s">
        <v>391</v>
      </c>
      <c r="AB32" s="102"/>
      <c r="AC32" s="102" t="s">
        <v>374</v>
      </c>
      <c r="AD32" s="102" t="s">
        <v>374</v>
      </c>
      <c r="AE32" s="102" t="s">
        <v>374</v>
      </c>
      <c r="AF32" s="102" t="s">
        <v>375</v>
      </c>
      <c r="AG32" s="111">
        <v>43637</v>
      </c>
      <c r="AH32" s="104"/>
      <c r="AI32" s="102" t="s">
        <v>314</v>
      </c>
      <c r="AJ32" s="102"/>
      <c r="AK32" s="102"/>
      <c r="AL32" s="102" t="s">
        <v>376</v>
      </c>
      <c r="AM32" s="102" t="s">
        <v>277</v>
      </c>
      <c r="AN32" s="109"/>
      <c r="AO32" s="139" t="s">
        <v>342</v>
      </c>
      <c r="AP32" s="140"/>
      <c r="AQ32" s="120"/>
      <c r="AR32" s="120"/>
      <c r="AS32" s="120"/>
      <c r="AT32" s="120"/>
    </row>
    <row r="33" spans="1:46" s="124" customFormat="1">
      <c r="A33" s="102">
        <v>6</v>
      </c>
      <c r="B33" s="102" t="s">
        <v>343</v>
      </c>
      <c r="C33" s="107">
        <v>43627</v>
      </c>
      <c r="D33" s="102"/>
      <c r="E33" s="102" t="s">
        <v>394</v>
      </c>
      <c r="F33" s="102" t="s">
        <v>393</v>
      </c>
      <c r="G33" s="102"/>
      <c r="H33" s="102"/>
      <c r="I33" s="102"/>
      <c r="J33" s="102"/>
      <c r="K33" s="107"/>
      <c r="L33" s="102" t="s">
        <v>274</v>
      </c>
      <c r="M33" s="102" t="s">
        <v>275</v>
      </c>
      <c r="N33" s="102"/>
      <c r="O33" s="102"/>
      <c r="P33" s="110"/>
      <c r="Q33" s="102"/>
      <c r="R33" s="102"/>
      <c r="S33" s="106" t="s">
        <v>264</v>
      </c>
      <c r="T33" s="104"/>
      <c r="U33" s="107"/>
      <c r="V33" s="102"/>
      <c r="W33" s="108" t="s">
        <v>265</v>
      </c>
      <c r="X33" s="102" t="s">
        <v>379</v>
      </c>
      <c r="Y33" s="102"/>
      <c r="Z33" s="102"/>
      <c r="AA33" s="102" t="s">
        <v>392</v>
      </c>
      <c r="AB33" s="102"/>
      <c r="AC33" s="102" t="s">
        <v>374</v>
      </c>
      <c r="AD33" s="102" t="s">
        <v>374</v>
      </c>
      <c r="AE33" s="102" t="s">
        <v>374</v>
      </c>
      <c r="AF33" s="102" t="s">
        <v>375</v>
      </c>
      <c r="AG33" s="111">
        <v>43637</v>
      </c>
      <c r="AH33" s="104"/>
      <c r="AI33" s="102" t="s">
        <v>116</v>
      </c>
      <c r="AJ33" s="102"/>
      <c r="AK33" s="102"/>
      <c r="AL33" s="102" t="s">
        <v>376</v>
      </c>
      <c r="AM33" s="102" t="s">
        <v>377</v>
      </c>
      <c r="AN33" s="109"/>
      <c r="AO33" s="139" t="s">
        <v>344</v>
      </c>
      <c r="AP33" s="140"/>
      <c r="AQ33" s="120"/>
      <c r="AR33" s="120"/>
      <c r="AS33" s="120"/>
      <c r="AT33" s="120"/>
    </row>
    <row r="34" spans="1:46" s="124" customFormat="1">
      <c r="A34" s="102">
        <v>7</v>
      </c>
      <c r="B34" s="139" t="s">
        <v>345</v>
      </c>
      <c r="C34" s="107">
        <v>43627</v>
      </c>
      <c r="D34" s="102"/>
      <c r="E34" s="102" t="s">
        <v>395</v>
      </c>
      <c r="F34" s="102" t="s">
        <v>396</v>
      </c>
      <c r="G34" s="102"/>
      <c r="H34" s="102"/>
      <c r="I34" s="102"/>
      <c r="J34" s="102"/>
      <c r="K34" s="107"/>
      <c r="L34" s="102" t="s">
        <v>274</v>
      </c>
      <c r="M34" s="102" t="s">
        <v>275</v>
      </c>
      <c r="N34" s="102"/>
      <c r="O34" s="102"/>
      <c r="P34" s="110"/>
      <c r="Q34" s="102"/>
      <c r="R34" s="102"/>
      <c r="S34" s="106" t="s">
        <v>264</v>
      </c>
      <c r="T34" s="104"/>
      <c r="U34" s="107"/>
      <c r="V34" s="102"/>
      <c r="W34" s="108" t="s">
        <v>272</v>
      </c>
      <c r="X34" s="102" t="s">
        <v>397</v>
      </c>
      <c r="Y34" s="102"/>
      <c r="Z34" s="102"/>
      <c r="AA34" s="102" t="s">
        <v>398</v>
      </c>
      <c r="AB34" s="102"/>
      <c r="AC34" s="102" t="s">
        <v>374</v>
      </c>
      <c r="AD34" s="102" t="s">
        <v>374</v>
      </c>
      <c r="AE34" s="102" t="s">
        <v>374</v>
      </c>
      <c r="AF34" s="102" t="s">
        <v>375</v>
      </c>
      <c r="AG34" s="111">
        <v>43637</v>
      </c>
      <c r="AH34" s="104"/>
      <c r="AI34" s="102" t="s">
        <v>399</v>
      </c>
      <c r="AJ34" s="102"/>
      <c r="AK34" s="102"/>
      <c r="AL34" s="102" t="s">
        <v>376</v>
      </c>
      <c r="AM34" s="102" t="s">
        <v>292</v>
      </c>
      <c r="AN34" s="109"/>
      <c r="AO34" s="139" t="s">
        <v>346</v>
      </c>
      <c r="AP34" s="140"/>
      <c r="AQ34" s="120"/>
      <c r="AR34" s="120"/>
      <c r="AS34" s="120"/>
      <c r="AT34" s="120"/>
    </row>
    <row r="35" spans="1:46" s="124" customFormat="1">
      <c r="A35" s="102">
        <v>8</v>
      </c>
      <c r="B35" s="102" t="s">
        <v>348</v>
      </c>
      <c r="C35" s="107">
        <v>43627</v>
      </c>
      <c r="D35" s="102"/>
      <c r="E35" s="102" t="s">
        <v>403</v>
      </c>
      <c r="F35" s="102" t="s">
        <v>402</v>
      </c>
      <c r="G35" s="102"/>
      <c r="H35" s="102"/>
      <c r="I35" s="102"/>
      <c r="J35" s="102"/>
      <c r="K35" s="103"/>
      <c r="L35" s="102" t="s">
        <v>274</v>
      </c>
      <c r="M35" s="102" t="s">
        <v>275</v>
      </c>
      <c r="N35" s="102"/>
      <c r="O35" s="102"/>
      <c r="P35" s="110"/>
      <c r="Q35" s="102"/>
      <c r="R35" s="102"/>
      <c r="S35" s="106" t="s">
        <v>264</v>
      </c>
      <c r="T35" s="104"/>
      <c r="U35" s="107"/>
      <c r="V35" s="102"/>
      <c r="W35" s="108" t="s">
        <v>265</v>
      </c>
      <c r="X35" s="102" t="s">
        <v>379</v>
      </c>
      <c r="Y35" s="102"/>
      <c r="Z35" s="102"/>
      <c r="AA35" s="102" t="s">
        <v>401</v>
      </c>
      <c r="AB35" s="102"/>
      <c r="AC35" s="102" t="s">
        <v>374</v>
      </c>
      <c r="AD35" s="102" t="s">
        <v>374</v>
      </c>
      <c r="AE35" s="102" t="s">
        <v>374</v>
      </c>
      <c r="AF35" s="102" t="s">
        <v>375</v>
      </c>
      <c r="AG35" s="111">
        <v>43637</v>
      </c>
      <c r="AH35" s="104"/>
      <c r="AI35" s="102" t="s">
        <v>400</v>
      </c>
      <c r="AJ35" s="102"/>
      <c r="AK35" s="102"/>
      <c r="AL35" s="102" t="s">
        <v>376</v>
      </c>
      <c r="AM35" s="102" t="s">
        <v>377</v>
      </c>
      <c r="AN35" s="109"/>
      <c r="AO35" s="139" t="s">
        <v>347</v>
      </c>
      <c r="AP35" s="140"/>
      <c r="AQ35" s="120"/>
      <c r="AR35" s="120"/>
      <c r="AS35" s="120"/>
      <c r="AT35" s="120"/>
    </row>
    <row r="36" spans="1:46" s="124" customFormat="1">
      <c r="A36" s="102">
        <v>9</v>
      </c>
      <c r="B36" s="102" t="s">
        <v>349</v>
      </c>
      <c r="C36" s="107">
        <v>43627</v>
      </c>
      <c r="D36" s="102"/>
      <c r="E36" s="102" t="s">
        <v>281</v>
      </c>
      <c r="F36" s="102" t="s">
        <v>396</v>
      </c>
      <c r="G36" s="102"/>
      <c r="H36" s="102"/>
      <c r="I36" s="102"/>
      <c r="J36" s="102"/>
      <c r="K36" s="104"/>
      <c r="L36" s="102" t="s">
        <v>274</v>
      </c>
      <c r="M36" s="102" t="s">
        <v>275</v>
      </c>
      <c r="N36" s="102"/>
      <c r="O36" s="102"/>
      <c r="P36" s="105"/>
      <c r="Q36" s="103"/>
      <c r="R36" s="102"/>
      <c r="S36" s="106" t="s">
        <v>264</v>
      </c>
      <c r="T36" s="104"/>
      <c r="U36" s="107"/>
      <c r="V36" s="102"/>
      <c r="W36" s="108" t="s">
        <v>272</v>
      </c>
      <c r="X36" s="102" t="s">
        <v>397</v>
      </c>
      <c r="Y36" s="102"/>
      <c r="Z36" s="102"/>
      <c r="AA36" s="102" t="s">
        <v>282</v>
      </c>
      <c r="AB36" s="102"/>
      <c r="AC36" s="102" t="s">
        <v>374</v>
      </c>
      <c r="AD36" s="102" t="s">
        <v>374</v>
      </c>
      <c r="AE36" s="102" t="s">
        <v>374</v>
      </c>
      <c r="AF36" s="102" t="s">
        <v>375</v>
      </c>
      <c r="AG36" s="111">
        <v>43637</v>
      </c>
      <c r="AH36" s="104"/>
      <c r="AI36" s="102" t="s">
        <v>273</v>
      </c>
      <c r="AJ36" s="102"/>
      <c r="AK36" s="102"/>
      <c r="AL36" s="102" t="s">
        <v>376</v>
      </c>
      <c r="AM36" s="102" t="s">
        <v>283</v>
      </c>
      <c r="AN36" s="109"/>
      <c r="AO36" s="139" t="s">
        <v>350</v>
      </c>
      <c r="AP36" s="140"/>
      <c r="AQ36" s="120"/>
      <c r="AR36" s="120"/>
      <c r="AS36" s="120"/>
      <c r="AT36" s="120"/>
    </row>
    <row r="37" spans="1:46" s="124" customFormat="1">
      <c r="A37" s="102">
        <v>10</v>
      </c>
      <c r="B37" s="102" t="s">
        <v>404</v>
      </c>
      <c r="C37" s="107">
        <v>43627</v>
      </c>
      <c r="D37" s="102"/>
      <c r="E37" s="102" t="s">
        <v>405</v>
      </c>
      <c r="F37" s="102" t="s">
        <v>406</v>
      </c>
      <c r="G37" s="102"/>
      <c r="H37" s="102"/>
      <c r="I37" s="102"/>
      <c r="J37" s="102"/>
      <c r="K37" s="107"/>
      <c r="L37" s="102" t="s">
        <v>274</v>
      </c>
      <c r="M37" s="102" t="s">
        <v>275</v>
      </c>
      <c r="N37" s="102"/>
      <c r="O37" s="102"/>
      <c r="P37" s="110"/>
      <c r="Q37" s="102"/>
      <c r="R37" s="102"/>
      <c r="S37" s="106" t="s">
        <v>264</v>
      </c>
      <c r="T37" s="104"/>
      <c r="U37" s="107"/>
      <c r="V37" s="102"/>
      <c r="W37" s="108" t="s">
        <v>278</v>
      </c>
      <c r="X37" s="102" t="s">
        <v>380</v>
      </c>
      <c r="Y37" s="102"/>
      <c r="Z37" s="102"/>
      <c r="AA37" s="102" t="s">
        <v>407</v>
      </c>
      <c r="AB37" s="102"/>
      <c r="AC37" s="102" t="s">
        <v>374</v>
      </c>
      <c r="AD37" s="102" t="s">
        <v>374</v>
      </c>
      <c r="AE37" s="102" t="s">
        <v>374</v>
      </c>
      <c r="AF37" s="102" t="s">
        <v>375</v>
      </c>
      <c r="AG37" s="111">
        <v>43637</v>
      </c>
      <c r="AH37" s="104"/>
      <c r="AI37" s="102" t="s">
        <v>314</v>
      </c>
      <c r="AJ37" s="102"/>
      <c r="AK37" s="102"/>
      <c r="AL37" s="102" t="s">
        <v>376</v>
      </c>
      <c r="AM37" s="102" t="s">
        <v>277</v>
      </c>
      <c r="AN37" s="109"/>
      <c r="AO37" s="136" t="s">
        <v>408</v>
      </c>
      <c r="AP37" s="140"/>
      <c r="AQ37" s="120"/>
      <c r="AR37" s="120"/>
      <c r="AS37" s="120"/>
      <c r="AT37" s="120"/>
    </row>
    <row r="38" spans="1:46" s="124" customFormat="1">
      <c r="A38" s="102">
        <v>11</v>
      </c>
      <c r="B38" s="102"/>
      <c r="C38" s="104"/>
      <c r="D38" s="102"/>
      <c r="E38" s="102"/>
      <c r="F38" s="102"/>
      <c r="G38" s="102"/>
      <c r="H38" s="102"/>
      <c r="I38" s="102"/>
      <c r="J38" s="102"/>
      <c r="K38" s="107"/>
      <c r="L38" s="102"/>
      <c r="M38" s="102"/>
      <c r="N38" s="102"/>
      <c r="O38" s="102"/>
      <c r="P38" s="110"/>
      <c r="Q38" s="102"/>
      <c r="R38" s="102"/>
      <c r="S38" s="106"/>
      <c r="T38" s="104"/>
      <c r="U38" s="107"/>
      <c r="V38" s="102"/>
      <c r="W38" s="108"/>
      <c r="X38" s="102"/>
      <c r="Y38" s="102"/>
      <c r="Z38" s="102"/>
      <c r="AA38" s="102"/>
      <c r="AB38" s="102"/>
      <c r="AC38" s="102"/>
      <c r="AD38" s="102"/>
      <c r="AE38" s="102"/>
      <c r="AF38" s="102"/>
      <c r="AG38" s="111"/>
      <c r="AH38" s="104"/>
      <c r="AI38" s="102"/>
      <c r="AJ38" s="102"/>
      <c r="AK38" s="102"/>
      <c r="AL38" s="102"/>
      <c r="AM38" s="102"/>
      <c r="AN38" s="109"/>
      <c r="AO38" s="104"/>
      <c r="AP38" s="140"/>
      <c r="AQ38" s="120"/>
      <c r="AR38" s="120"/>
      <c r="AS38" s="120"/>
      <c r="AT38" s="120"/>
    </row>
    <row r="39" spans="1:46" s="101" customFormat="1" ht="18.75">
      <c r="A39" s="147" t="s">
        <v>351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9"/>
      <c r="AO39" s="136"/>
      <c r="AP39" s="99"/>
      <c r="AQ39" s="100"/>
      <c r="AR39" s="100"/>
      <c r="AS39" s="100"/>
      <c r="AT39" s="100"/>
    </row>
    <row r="40" spans="1:46" s="101" customFormat="1">
      <c r="A40" s="102">
        <v>12</v>
      </c>
      <c r="B40" s="102" t="s">
        <v>352</v>
      </c>
      <c r="C40" s="104"/>
      <c r="D40" s="102"/>
      <c r="E40" s="102"/>
      <c r="F40" s="102"/>
      <c r="G40" s="102"/>
      <c r="H40" s="102"/>
      <c r="I40" s="102"/>
      <c r="J40" s="102"/>
      <c r="K40" s="107"/>
      <c r="L40" s="102"/>
      <c r="M40" s="102"/>
      <c r="N40" s="102"/>
      <c r="O40" s="102"/>
      <c r="P40" s="110"/>
      <c r="Q40" s="102"/>
      <c r="R40" s="102"/>
      <c r="S40" s="106"/>
      <c r="T40" s="104"/>
      <c r="U40" s="107"/>
      <c r="V40" s="102"/>
      <c r="W40" s="108"/>
      <c r="X40" s="102"/>
      <c r="Y40" s="102"/>
      <c r="Z40" s="102"/>
      <c r="AA40" s="102"/>
      <c r="AB40" s="102"/>
      <c r="AC40" s="102"/>
      <c r="AD40" s="102"/>
      <c r="AE40" s="102"/>
      <c r="AF40" s="102"/>
      <c r="AG40" s="111"/>
      <c r="AH40" s="104"/>
      <c r="AI40" s="102"/>
      <c r="AJ40" s="102"/>
      <c r="AK40" s="102"/>
      <c r="AL40" s="102"/>
      <c r="AM40" s="102"/>
      <c r="AN40" s="109"/>
      <c r="AO40" s="104" t="s">
        <v>362</v>
      </c>
      <c r="AP40" s="99"/>
      <c r="AQ40" s="100"/>
      <c r="AR40" s="100"/>
      <c r="AS40" s="100"/>
      <c r="AT40" s="100"/>
    </row>
    <row r="41" spans="1:46" s="101" customFormat="1">
      <c r="A41" s="102">
        <v>13</v>
      </c>
      <c r="B41" s="102" t="s">
        <v>353</v>
      </c>
      <c r="C41" s="104"/>
      <c r="D41" s="102"/>
      <c r="E41" s="102"/>
      <c r="F41" s="102"/>
      <c r="G41" s="102"/>
      <c r="H41" s="102"/>
      <c r="I41" s="102"/>
      <c r="J41" s="102"/>
      <c r="K41" s="107"/>
      <c r="L41" s="102"/>
      <c r="M41" s="102"/>
      <c r="N41" s="102"/>
      <c r="O41" s="102"/>
      <c r="P41" s="110"/>
      <c r="Q41" s="102"/>
      <c r="R41" s="102"/>
      <c r="S41" s="106"/>
      <c r="T41" s="102"/>
      <c r="U41" s="103"/>
      <c r="V41" s="102"/>
      <c r="W41" s="108"/>
      <c r="X41" s="102"/>
      <c r="Y41" s="102"/>
      <c r="Z41" s="102"/>
      <c r="AA41" s="102"/>
      <c r="AB41" s="102"/>
      <c r="AC41" s="102"/>
      <c r="AD41" s="102"/>
      <c r="AE41" s="102"/>
      <c r="AF41" s="102"/>
      <c r="AG41" s="111"/>
      <c r="AH41" s="104"/>
      <c r="AI41" s="102"/>
      <c r="AJ41" s="102"/>
      <c r="AK41" s="102"/>
      <c r="AL41" s="102"/>
      <c r="AM41" s="102"/>
      <c r="AN41" s="109"/>
      <c r="AO41" s="104" t="s">
        <v>363</v>
      </c>
      <c r="AP41" s="99"/>
      <c r="AQ41" s="100"/>
      <c r="AR41" s="100"/>
      <c r="AS41" s="100"/>
      <c r="AT41" s="100"/>
    </row>
    <row r="42" spans="1:46" s="101" customFormat="1">
      <c r="A42" s="102">
        <v>14</v>
      </c>
      <c r="B42" s="102" t="s">
        <v>354</v>
      </c>
      <c r="C42" s="104"/>
      <c r="D42" s="102"/>
      <c r="E42" s="102"/>
      <c r="F42" s="102"/>
      <c r="G42" s="102"/>
      <c r="H42" s="102"/>
      <c r="I42" s="102"/>
      <c r="J42" s="102"/>
      <c r="K42" s="107"/>
      <c r="L42" s="102"/>
      <c r="M42" s="102"/>
      <c r="N42" s="102"/>
      <c r="O42" s="102"/>
      <c r="P42" s="110"/>
      <c r="Q42" s="102"/>
      <c r="R42" s="102"/>
      <c r="S42" s="106"/>
      <c r="T42" s="102"/>
      <c r="U42" s="103"/>
      <c r="V42" s="102"/>
      <c r="W42" s="108"/>
      <c r="X42" s="102"/>
      <c r="Y42" s="102"/>
      <c r="Z42" s="102"/>
      <c r="AA42" s="102"/>
      <c r="AB42" s="102"/>
      <c r="AC42" s="102"/>
      <c r="AD42" s="102"/>
      <c r="AE42" s="102"/>
      <c r="AF42" s="102"/>
      <c r="AG42" s="111"/>
      <c r="AH42" s="104"/>
      <c r="AI42" s="102"/>
      <c r="AJ42" s="102"/>
      <c r="AK42" s="102"/>
      <c r="AL42" s="102"/>
      <c r="AM42" s="102"/>
      <c r="AN42" s="109"/>
      <c r="AO42" s="104" t="s">
        <v>364</v>
      </c>
      <c r="AP42" s="99"/>
      <c r="AQ42" s="100"/>
      <c r="AR42" s="100"/>
      <c r="AS42" s="100"/>
      <c r="AT42" s="100"/>
    </row>
    <row r="43" spans="1:46" s="101" customFormat="1">
      <c r="A43" s="102">
        <v>15</v>
      </c>
      <c r="B43" s="102" t="s">
        <v>355</v>
      </c>
      <c r="C43" s="104"/>
      <c r="D43" s="102"/>
      <c r="E43" s="102"/>
      <c r="F43" s="102"/>
      <c r="G43" s="102"/>
      <c r="H43" s="102"/>
      <c r="I43" s="102"/>
      <c r="J43" s="102"/>
      <c r="K43" s="107"/>
      <c r="L43" s="102"/>
      <c r="M43" s="102"/>
      <c r="N43" s="102"/>
      <c r="O43" s="102"/>
      <c r="P43" s="105"/>
      <c r="Q43" s="103"/>
      <c r="R43" s="102"/>
      <c r="S43" s="106"/>
      <c r="T43" s="104"/>
      <c r="U43" s="104"/>
      <c r="V43" s="102"/>
      <c r="W43" s="108"/>
      <c r="X43" s="102"/>
      <c r="Y43" s="102"/>
      <c r="Z43" s="102"/>
      <c r="AA43" s="102"/>
      <c r="AB43" s="102"/>
      <c r="AC43" s="102"/>
      <c r="AD43" s="102"/>
      <c r="AE43" s="102"/>
      <c r="AF43" s="102"/>
      <c r="AG43" s="111"/>
      <c r="AH43" s="104"/>
      <c r="AI43" s="102"/>
      <c r="AJ43" s="103"/>
      <c r="AK43" s="102"/>
      <c r="AL43" s="102"/>
      <c r="AM43" s="102"/>
      <c r="AN43" s="109"/>
      <c r="AO43" s="104" t="s">
        <v>365</v>
      </c>
      <c r="AP43" s="99"/>
      <c r="AQ43" s="100"/>
      <c r="AR43" s="100"/>
      <c r="AS43" s="100"/>
      <c r="AT43" s="100"/>
    </row>
    <row r="44" spans="1:46" s="101" customFormat="1">
      <c r="A44" s="102">
        <v>16</v>
      </c>
      <c r="B44" s="102" t="s">
        <v>356</v>
      </c>
      <c r="C44" s="104"/>
      <c r="D44" s="102"/>
      <c r="E44" s="102"/>
      <c r="F44" s="102"/>
      <c r="G44" s="102"/>
      <c r="H44" s="102"/>
      <c r="I44" s="102"/>
      <c r="J44" s="102"/>
      <c r="K44" s="107"/>
      <c r="L44" s="102"/>
      <c r="M44" s="102"/>
      <c r="N44" s="102"/>
      <c r="O44" s="102"/>
      <c r="P44" s="105"/>
      <c r="Q44" s="103"/>
      <c r="R44" s="102"/>
      <c r="S44" s="106"/>
      <c r="T44" s="104"/>
      <c r="U44" s="104"/>
      <c r="V44" s="102"/>
      <c r="W44" s="108"/>
      <c r="X44" s="102"/>
      <c r="Y44" s="102"/>
      <c r="Z44" s="102"/>
      <c r="AA44" s="102"/>
      <c r="AB44" s="102"/>
      <c r="AC44" s="102"/>
      <c r="AD44" s="102"/>
      <c r="AE44" s="102"/>
      <c r="AF44" s="102"/>
      <c r="AG44" s="111"/>
      <c r="AH44" s="104"/>
      <c r="AI44" s="112"/>
      <c r="AJ44" s="103"/>
      <c r="AK44" s="102"/>
      <c r="AL44" s="102"/>
      <c r="AM44" s="102"/>
      <c r="AN44" s="109"/>
      <c r="AO44" s="104" t="s">
        <v>366</v>
      </c>
      <c r="AP44" s="99"/>
      <c r="AQ44" s="100"/>
      <c r="AR44" s="100"/>
      <c r="AS44" s="100"/>
      <c r="AT44" s="100"/>
    </row>
    <row r="45" spans="1:46" s="101" customFormat="1">
      <c r="A45" s="102">
        <v>17</v>
      </c>
      <c r="B45" s="102" t="s">
        <v>357</v>
      </c>
      <c r="C45" s="104"/>
      <c r="D45" s="102"/>
      <c r="E45" s="102"/>
      <c r="F45" s="102"/>
      <c r="G45" s="102"/>
      <c r="H45" s="102"/>
      <c r="I45" s="102"/>
      <c r="J45" s="102"/>
      <c r="K45" s="107"/>
      <c r="L45" s="102"/>
      <c r="M45" s="102"/>
      <c r="N45" s="102"/>
      <c r="O45" s="102"/>
      <c r="P45" s="110"/>
      <c r="Q45" s="102"/>
      <c r="R45" s="102"/>
      <c r="S45" s="106"/>
      <c r="T45" s="104"/>
      <c r="U45" s="107"/>
      <c r="V45" s="102"/>
      <c r="W45" s="108"/>
      <c r="X45" s="102"/>
      <c r="Y45" s="102"/>
      <c r="Z45" s="102"/>
      <c r="AA45" s="102"/>
      <c r="AB45" s="102"/>
      <c r="AC45" s="102"/>
      <c r="AD45" s="102"/>
      <c r="AE45" s="102"/>
      <c r="AF45" s="102"/>
      <c r="AG45" s="111"/>
      <c r="AH45" s="104"/>
      <c r="AI45" s="102"/>
      <c r="AJ45" s="103"/>
      <c r="AK45" s="102"/>
      <c r="AL45" s="102"/>
      <c r="AM45" s="102"/>
      <c r="AN45" s="109"/>
      <c r="AO45" s="104" t="s">
        <v>367</v>
      </c>
      <c r="AP45" s="99"/>
      <c r="AQ45" s="100"/>
      <c r="AR45" s="100"/>
      <c r="AS45" s="100"/>
      <c r="AT45" s="100"/>
    </row>
    <row r="46" spans="1:46" s="101" customFormat="1">
      <c r="A46" s="102">
        <v>18</v>
      </c>
      <c r="B46" s="102" t="s">
        <v>358</v>
      </c>
      <c r="C46" s="104"/>
      <c r="D46" s="102"/>
      <c r="E46" s="102"/>
      <c r="F46" s="102"/>
      <c r="G46" s="102"/>
      <c r="H46" s="102"/>
      <c r="I46" s="102"/>
      <c r="J46" s="102"/>
      <c r="K46" s="107"/>
      <c r="L46" s="102"/>
      <c r="M46" s="102"/>
      <c r="N46" s="102"/>
      <c r="O46" s="102"/>
      <c r="P46" s="105"/>
      <c r="Q46" s="103"/>
      <c r="R46" s="102"/>
      <c r="S46" s="106"/>
      <c r="T46" s="104"/>
      <c r="U46" s="107"/>
      <c r="V46" s="102"/>
      <c r="W46" s="108"/>
      <c r="X46" s="102"/>
      <c r="Y46" s="102"/>
      <c r="Z46" s="102"/>
      <c r="AA46" s="102"/>
      <c r="AB46" s="102"/>
      <c r="AC46" s="102"/>
      <c r="AD46" s="102"/>
      <c r="AE46" s="102"/>
      <c r="AF46" s="102"/>
      <c r="AG46" s="111"/>
      <c r="AH46" s="104"/>
      <c r="AI46" s="102"/>
      <c r="AJ46" s="103"/>
      <c r="AK46" s="102"/>
      <c r="AL46" s="102"/>
      <c r="AM46" s="102"/>
      <c r="AN46" s="109"/>
      <c r="AO46" s="104" t="s">
        <v>368</v>
      </c>
      <c r="AP46" s="99"/>
      <c r="AQ46" s="100"/>
      <c r="AR46" s="100"/>
      <c r="AS46" s="100"/>
      <c r="AT46" s="100"/>
    </row>
    <row r="47" spans="1:46" s="101" customFormat="1">
      <c r="A47" s="102">
        <v>19</v>
      </c>
      <c r="B47" s="102" t="s">
        <v>359</v>
      </c>
      <c r="C47" s="104"/>
      <c r="D47" s="102"/>
      <c r="E47" s="102"/>
      <c r="F47" s="102"/>
      <c r="G47" s="102"/>
      <c r="H47" s="102"/>
      <c r="I47" s="102"/>
      <c r="J47" s="102"/>
      <c r="K47" s="107"/>
      <c r="L47" s="102"/>
      <c r="M47" s="102"/>
      <c r="N47" s="102"/>
      <c r="O47" s="102"/>
      <c r="P47" s="105"/>
      <c r="Q47" s="103"/>
      <c r="R47" s="102"/>
      <c r="S47" s="106"/>
      <c r="T47" s="104"/>
      <c r="U47" s="104"/>
      <c r="V47" s="102"/>
      <c r="W47" s="108"/>
      <c r="X47" s="102"/>
      <c r="Y47" s="102"/>
      <c r="Z47" s="102"/>
      <c r="AA47" s="102"/>
      <c r="AB47" s="102"/>
      <c r="AC47" s="102"/>
      <c r="AD47" s="102"/>
      <c r="AE47" s="102"/>
      <c r="AF47" s="102"/>
      <c r="AG47" s="111"/>
      <c r="AH47" s="104"/>
      <c r="AI47" s="102"/>
      <c r="AJ47" s="103"/>
      <c r="AK47" s="102"/>
      <c r="AL47" s="102"/>
      <c r="AM47" s="102"/>
      <c r="AN47" s="109"/>
      <c r="AO47" s="104" t="s">
        <v>369</v>
      </c>
      <c r="AP47" s="99"/>
      <c r="AQ47" s="100"/>
      <c r="AR47" s="100"/>
      <c r="AS47" s="100"/>
      <c r="AT47" s="100"/>
    </row>
    <row r="48" spans="1:46" s="101" customFormat="1">
      <c r="A48" s="102">
        <v>20</v>
      </c>
      <c r="B48" s="102" t="s">
        <v>360</v>
      </c>
      <c r="C48" s="104"/>
      <c r="D48" s="102"/>
      <c r="E48" s="102"/>
      <c r="F48" s="102"/>
      <c r="G48" s="102"/>
      <c r="H48" s="102"/>
      <c r="I48" s="102"/>
      <c r="J48" s="102"/>
      <c r="K48" s="107"/>
      <c r="L48" s="102"/>
      <c r="M48" s="102"/>
      <c r="N48" s="102"/>
      <c r="O48" s="102"/>
      <c r="P48" s="105"/>
      <c r="Q48" s="103"/>
      <c r="R48" s="102"/>
      <c r="S48" s="106"/>
      <c r="T48" s="104"/>
      <c r="U48" s="107"/>
      <c r="V48" s="102"/>
      <c r="W48" s="108"/>
      <c r="X48" s="102"/>
      <c r="Y48" s="102"/>
      <c r="Z48" s="102"/>
      <c r="AA48" s="102"/>
      <c r="AB48" s="102"/>
      <c r="AC48" s="102"/>
      <c r="AD48" s="102"/>
      <c r="AE48" s="102"/>
      <c r="AF48" s="102"/>
      <c r="AG48" s="111"/>
      <c r="AH48" s="104"/>
      <c r="AI48" s="102"/>
      <c r="AJ48" s="103"/>
      <c r="AK48" s="102"/>
      <c r="AL48" s="102"/>
      <c r="AM48" s="102"/>
      <c r="AN48" s="109"/>
      <c r="AO48" s="104" t="s">
        <v>370</v>
      </c>
      <c r="AP48" s="99"/>
      <c r="AQ48" s="100"/>
      <c r="AR48" s="100"/>
      <c r="AS48" s="100"/>
      <c r="AT48" s="100"/>
    </row>
    <row r="49" spans="1:46" s="101" customFormat="1">
      <c r="A49" s="102">
        <v>21</v>
      </c>
      <c r="B49" s="102" t="s">
        <v>361</v>
      </c>
      <c r="C49" s="104"/>
      <c r="D49" s="102"/>
      <c r="E49" s="102"/>
      <c r="F49" s="102"/>
      <c r="G49" s="102"/>
      <c r="H49" s="102"/>
      <c r="I49" s="102"/>
      <c r="J49" s="102"/>
      <c r="K49" s="107"/>
      <c r="L49" s="102"/>
      <c r="M49" s="102"/>
      <c r="N49" s="102"/>
      <c r="O49" s="102"/>
      <c r="P49" s="105"/>
      <c r="Q49" s="103"/>
      <c r="R49" s="102"/>
      <c r="S49" s="106"/>
      <c r="T49" s="104"/>
      <c r="U49" s="104"/>
      <c r="V49" s="102"/>
      <c r="W49" s="108"/>
      <c r="X49" s="102"/>
      <c r="Y49" s="102"/>
      <c r="Z49" s="102"/>
      <c r="AA49" s="102"/>
      <c r="AB49" s="102"/>
      <c r="AC49" s="102"/>
      <c r="AD49" s="102"/>
      <c r="AE49" s="102"/>
      <c r="AF49" s="102"/>
      <c r="AG49" s="111"/>
      <c r="AH49" s="104"/>
      <c r="AI49" s="102"/>
      <c r="AJ49" s="103"/>
      <c r="AK49" s="102"/>
      <c r="AL49" s="102"/>
      <c r="AM49" s="102"/>
      <c r="AN49" s="109"/>
      <c r="AO49" s="104" t="s">
        <v>371</v>
      </c>
      <c r="AP49" s="99"/>
      <c r="AQ49" s="100"/>
      <c r="AR49" s="100"/>
      <c r="AS49" s="100"/>
      <c r="AT49" s="100"/>
    </row>
    <row r="50" spans="1:46" s="101" customFormat="1">
      <c r="A50" s="102"/>
      <c r="B50" s="102"/>
      <c r="C50" s="104"/>
      <c r="D50" s="102"/>
      <c r="E50" s="102"/>
      <c r="F50" s="102"/>
      <c r="G50" s="102"/>
      <c r="H50" s="102"/>
      <c r="I50" s="102"/>
      <c r="J50" s="102"/>
      <c r="K50" s="104"/>
      <c r="L50" s="102"/>
      <c r="M50" s="102"/>
      <c r="N50" s="102"/>
      <c r="O50" s="102"/>
      <c r="P50" s="110"/>
      <c r="Q50" s="102"/>
      <c r="R50" s="102"/>
      <c r="S50" s="106"/>
      <c r="T50" s="104"/>
      <c r="U50" s="104"/>
      <c r="V50" s="102"/>
      <c r="W50" s="108"/>
      <c r="X50" s="102"/>
      <c r="Y50" s="102"/>
      <c r="Z50" s="102"/>
      <c r="AA50" s="102"/>
      <c r="AB50" s="102"/>
      <c r="AC50" s="102"/>
      <c r="AD50" s="102"/>
      <c r="AE50" s="102"/>
      <c r="AF50" s="102"/>
      <c r="AG50" s="111"/>
      <c r="AH50" s="104"/>
      <c r="AI50" s="102"/>
      <c r="AJ50" s="103"/>
      <c r="AK50" s="102"/>
      <c r="AL50" s="102"/>
      <c r="AM50" s="102"/>
      <c r="AN50" s="109"/>
      <c r="AO50" s="104"/>
      <c r="AP50" s="99"/>
      <c r="AQ50" s="100"/>
      <c r="AR50" s="100"/>
      <c r="AS50" s="100"/>
      <c r="AT50" s="100"/>
    </row>
    <row r="51" spans="1:46" s="101" customFormat="1">
      <c r="A51" s="102"/>
      <c r="B51" s="102"/>
      <c r="C51" s="104"/>
      <c r="D51" s="102"/>
      <c r="E51" s="102"/>
      <c r="F51" s="102"/>
      <c r="G51" s="102"/>
      <c r="H51" s="102"/>
      <c r="I51" s="102"/>
      <c r="J51" s="102"/>
      <c r="K51" s="107"/>
      <c r="L51" s="102"/>
      <c r="M51" s="102"/>
      <c r="N51" s="102"/>
      <c r="O51" s="102"/>
      <c r="P51" s="105"/>
      <c r="Q51" s="104"/>
      <c r="R51" s="102"/>
      <c r="S51" s="106"/>
      <c r="T51" s="102"/>
      <c r="U51" s="103"/>
      <c r="V51" s="102"/>
      <c r="W51" s="108"/>
      <c r="X51" s="102"/>
      <c r="Y51" s="102"/>
      <c r="Z51" s="102"/>
      <c r="AA51" s="102"/>
      <c r="AB51" s="102"/>
      <c r="AC51" s="102"/>
      <c r="AD51" s="102"/>
      <c r="AE51" s="102"/>
      <c r="AF51" s="102"/>
      <c r="AG51" s="111"/>
      <c r="AH51" s="104"/>
      <c r="AI51" s="102"/>
      <c r="AJ51" s="103"/>
      <c r="AK51" s="102"/>
      <c r="AL51" s="102"/>
      <c r="AM51" s="102"/>
      <c r="AN51" s="109"/>
      <c r="AO51" s="104"/>
      <c r="AP51" s="99"/>
      <c r="AQ51" s="100"/>
      <c r="AR51" s="100"/>
      <c r="AS51" s="100"/>
      <c r="AT51" s="100"/>
    </row>
    <row r="52" spans="1:46" s="101" customFormat="1">
      <c r="A52" s="102"/>
      <c r="B52" s="102"/>
      <c r="C52" s="104"/>
      <c r="D52" s="102"/>
      <c r="E52" s="102"/>
      <c r="F52" s="102"/>
      <c r="G52" s="102"/>
      <c r="H52" s="102"/>
      <c r="I52" s="102"/>
      <c r="J52" s="102"/>
      <c r="K52" s="107"/>
      <c r="L52" s="102"/>
      <c r="M52" s="102"/>
      <c r="N52" s="102"/>
      <c r="O52" s="102"/>
      <c r="P52" s="105"/>
      <c r="Q52" s="103"/>
      <c r="R52" s="102"/>
      <c r="S52" s="106"/>
      <c r="T52" s="104"/>
      <c r="U52" s="107"/>
      <c r="V52" s="102"/>
      <c r="W52" s="108"/>
      <c r="X52" s="102"/>
      <c r="Y52" s="102"/>
      <c r="Z52" s="102"/>
      <c r="AA52" s="102"/>
      <c r="AB52" s="102"/>
      <c r="AC52" s="102"/>
      <c r="AD52" s="102"/>
      <c r="AE52" s="102"/>
      <c r="AF52" s="102"/>
      <c r="AG52" s="111"/>
      <c r="AH52" s="104"/>
      <c r="AI52" s="102"/>
      <c r="AJ52" s="103"/>
      <c r="AK52" s="102"/>
      <c r="AL52" s="102"/>
      <c r="AM52" s="102"/>
      <c r="AN52" s="109"/>
      <c r="AO52" s="104"/>
      <c r="AP52" s="99"/>
      <c r="AQ52" s="100"/>
      <c r="AR52" s="100"/>
      <c r="AS52" s="100"/>
      <c r="AT52" s="100"/>
    </row>
    <row r="53" spans="1:46" s="101" customFormat="1">
      <c r="A53" s="102"/>
      <c r="B53" s="102"/>
      <c r="C53" s="104"/>
      <c r="D53" s="102"/>
      <c r="E53" s="102"/>
      <c r="F53" s="102"/>
      <c r="G53" s="102"/>
      <c r="H53" s="102"/>
      <c r="I53" s="102"/>
      <c r="J53" s="102"/>
      <c r="K53" s="107"/>
      <c r="L53" s="102"/>
      <c r="M53" s="102"/>
      <c r="N53" s="102"/>
      <c r="O53" s="102"/>
      <c r="P53" s="105"/>
      <c r="Q53" s="103"/>
      <c r="R53" s="102"/>
      <c r="S53" s="106"/>
      <c r="T53" s="104"/>
      <c r="U53" s="107"/>
      <c r="V53" s="102"/>
      <c r="W53" s="108"/>
      <c r="X53" s="102"/>
      <c r="Y53" s="102"/>
      <c r="Z53" s="102"/>
      <c r="AA53" s="102"/>
      <c r="AB53" s="102"/>
      <c r="AC53" s="102"/>
      <c r="AD53" s="102"/>
      <c r="AE53" s="102"/>
      <c r="AF53" s="102"/>
      <c r="AG53" s="111"/>
      <c r="AH53" s="104"/>
      <c r="AI53" s="102"/>
      <c r="AJ53" s="103"/>
      <c r="AK53" s="102"/>
      <c r="AL53" s="102"/>
      <c r="AM53" s="102"/>
      <c r="AN53" s="109"/>
      <c r="AO53" s="104"/>
      <c r="AP53" s="99"/>
      <c r="AQ53" s="100"/>
      <c r="AR53" s="100"/>
      <c r="AS53" s="100"/>
      <c r="AT53" s="100"/>
    </row>
    <row r="54" spans="1:46" s="101" customFormat="1">
      <c r="A54" s="102"/>
      <c r="B54" s="102"/>
      <c r="C54" s="10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10"/>
      <c r="Q54" s="102"/>
      <c r="R54" s="102"/>
      <c r="S54" s="106"/>
      <c r="T54" s="102"/>
      <c r="U54" s="103"/>
      <c r="V54" s="102"/>
      <c r="W54" s="108"/>
      <c r="X54" s="102"/>
      <c r="Y54" s="102"/>
      <c r="Z54" s="102"/>
      <c r="AA54" s="102"/>
      <c r="AB54" s="102"/>
      <c r="AC54" s="102"/>
      <c r="AD54" s="102"/>
      <c r="AE54" s="102"/>
      <c r="AF54" s="102"/>
      <c r="AG54" s="111"/>
      <c r="AH54" s="104"/>
      <c r="AI54" s="102"/>
      <c r="AJ54" s="103"/>
      <c r="AK54" s="102"/>
      <c r="AL54" s="102"/>
      <c r="AM54" s="102"/>
      <c r="AN54" s="109"/>
      <c r="AO54" s="104"/>
      <c r="AP54" s="99"/>
      <c r="AQ54" s="100"/>
      <c r="AR54" s="100"/>
      <c r="AS54" s="100"/>
      <c r="AT54" s="100"/>
    </row>
    <row r="55" spans="1:46" s="101" customFormat="1">
      <c r="A55" s="102"/>
      <c r="B55" s="102"/>
      <c r="C55" s="104"/>
      <c r="D55" s="102"/>
      <c r="E55" s="102"/>
      <c r="F55" s="102"/>
      <c r="G55" s="102"/>
      <c r="H55" s="102"/>
      <c r="I55" s="102"/>
      <c r="J55" s="102"/>
      <c r="K55" s="107"/>
      <c r="L55" s="102"/>
      <c r="M55" s="102"/>
      <c r="N55" s="102"/>
      <c r="O55" s="102"/>
      <c r="P55" s="105"/>
      <c r="Q55" s="104"/>
      <c r="R55" s="102"/>
      <c r="S55" s="106"/>
      <c r="T55" s="102"/>
      <c r="U55" s="102"/>
      <c r="V55" s="102"/>
      <c r="W55" s="108"/>
      <c r="X55" s="102"/>
      <c r="Y55" s="102"/>
      <c r="Z55" s="102"/>
      <c r="AA55" s="102"/>
      <c r="AB55" s="102"/>
      <c r="AC55" s="102"/>
      <c r="AD55" s="102"/>
      <c r="AE55" s="102"/>
      <c r="AF55" s="102"/>
      <c r="AG55" s="111"/>
      <c r="AH55" s="104"/>
      <c r="AI55" s="102"/>
      <c r="AJ55" s="103"/>
      <c r="AK55" s="102"/>
      <c r="AL55" s="102"/>
      <c r="AM55" s="102"/>
      <c r="AN55" s="109"/>
      <c r="AO55" s="104"/>
      <c r="AP55" s="99"/>
      <c r="AQ55" s="100"/>
      <c r="AR55" s="100"/>
      <c r="AS55" s="100"/>
      <c r="AT55" s="100"/>
    </row>
    <row r="56" spans="1:46" s="101" customFormat="1">
      <c r="A56" s="102"/>
      <c r="B56" s="102"/>
      <c r="C56" s="104"/>
      <c r="D56" s="102"/>
      <c r="E56" s="102"/>
      <c r="F56" s="102"/>
      <c r="G56" s="102"/>
      <c r="H56" s="102"/>
      <c r="I56" s="102"/>
      <c r="J56" s="102"/>
      <c r="K56" s="103"/>
      <c r="L56" s="102"/>
      <c r="M56" s="102"/>
      <c r="N56" s="102"/>
      <c r="O56" s="102"/>
      <c r="P56" s="110"/>
      <c r="Q56" s="102"/>
      <c r="R56" s="102"/>
      <c r="S56" s="106"/>
      <c r="T56" s="104"/>
      <c r="U56" s="107"/>
      <c r="V56" s="102"/>
      <c r="W56" s="108"/>
      <c r="X56" s="102"/>
      <c r="Y56" s="102"/>
      <c r="Z56" s="102"/>
      <c r="AA56" s="102"/>
      <c r="AB56" s="102"/>
      <c r="AC56" s="102"/>
      <c r="AD56" s="102"/>
      <c r="AE56" s="102"/>
      <c r="AF56" s="102"/>
      <c r="AG56" s="111"/>
      <c r="AH56" s="104"/>
      <c r="AI56" s="102"/>
      <c r="AJ56" s="102"/>
      <c r="AK56" s="102"/>
      <c r="AL56" s="102"/>
      <c r="AM56" s="102"/>
      <c r="AN56" s="109"/>
      <c r="AO56" s="104"/>
      <c r="AP56" s="99"/>
      <c r="AQ56" s="100"/>
      <c r="AR56" s="100"/>
      <c r="AS56" s="100"/>
      <c r="AT56" s="100"/>
    </row>
    <row r="57" spans="1:46" s="101" customFormat="1">
      <c r="A57" s="102"/>
      <c r="B57" s="102"/>
      <c r="C57" s="104"/>
      <c r="D57" s="102"/>
      <c r="E57" s="102"/>
      <c r="F57" s="102"/>
      <c r="G57" s="102"/>
      <c r="H57" s="102"/>
      <c r="I57" s="102"/>
      <c r="J57" s="102"/>
      <c r="K57" s="107"/>
      <c r="L57" s="102"/>
      <c r="M57" s="102"/>
      <c r="N57" s="102"/>
      <c r="O57" s="102"/>
      <c r="P57" s="105"/>
      <c r="Q57" s="103"/>
      <c r="R57" s="102"/>
      <c r="S57" s="106"/>
      <c r="T57" s="104"/>
      <c r="U57" s="107"/>
      <c r="V57" s="102"/>
      <c r="W57" s="108"/>
      <c r="X57" s="102"/>
      <c r="Y57" s="102"/>
      <c r="Z57" s="102"/>
      <c r="AA57" s="102"/>
      <c r="AB57" s="102"/>
      <c r="AC57" s="102"/>
      <c r="AD57" s="102"/>
      <c r="AE57" s="102"/>
      <c r="AF57" s="102"/>
      <c r="AG57" s="111"/>
      <c r="AH57" s="104"/>
      <c r="AI57" s="102"/>
      <c r="AJ57" s="102"/>
      <c r="AK57" s="102"/>
      <c r="AL57" s="102"/>
      <c r="AM57" s="102"/>
      <c r="AN57" s="109"/>
      <c r="AO57" s="104"/>
      <c r="AP57" s="99"/>
      <c r="AQ57" s="100"/>
      <c r="AR57" s="100"/>
      <c r="AS57" s="100"/>
      <c r="AT57" s="100"/>
    </row>
    <row r="58" spans="1:46" s="101" customFormat="1">
      <c r="A58" s="102"/>
      <c r="B58" s="102"/>
      <c r="C58" s="104"/>
      <c r="D58" s="102"/>
      <c r="E58" s="102"/>
      <c r="F58" s="102"/>
      <c r="G58" s="102"/>
      <c r="H58" s="102"/>
      <c r="I58" s="102"/>
      <c r="J58" s="102"/>
      <c r="K58" s="107"/>
      <c r="L58" s="102"/>
      <c r="M58" s="102"/>
      <c r="N58" s="102"/>
      <c r="O58" s="102"/>
      <c r="P58" s="110"/>
      <c r="Q58" s="102"/>
      <c r="R58" s="102"/>
      <c r="S58" s="106"/>
      <c r="T58" s="104"/>
      <c r="U58" s="107"/>
      <c r="V58" s="102"/>
      <c r="W58" s="108"/>
      <c r="X58" s="102"/>
      <c r="Y58" s="102"/>
      <c r="Z58" s="102"/>
      <c r="AA58" s="102"/>
      <c r="AB58" s="102"/>
      <c r="AC58" s="102"/>
      <c r="AD58" s="102"/>
      <c r="AE58" s="102"/>
      <c r="AF58" s="102"/>
      <c r="AG58" s="111"/>
      <c r="AH58" s="104"/>
      <c r="AI58" s="102"/>
      <c r="AJ58" s="102"/>
      <c r="AK58" s="102"/>
      <c r="AL58" s="102"/>
      <c r="AM58" s="102"/>
      <c r="AN58" s="109"/>
      <c r="AO58" s="104"/>
      <c r="AP58" s="99"/>
      <c r="AQ58" s="100"/>
      <c r="AR58" s="100"/>
      <c r="AS58" s="100"/>
      <c r="AT58" s="100"/>
    </row>
    <row r="59" spans="1:46" s="101" customForma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7"/>
      <c r="L59" s="102"/>
      <c r="M59" s="102"/>
      <c r="N59" s="102"/>
      <c r="O59" s="102"/>
      <c r="P59" s="105"/>
      <c r="Q59" s="103"/>
      <c r="R59" s="102"/>
      <c r="S59" s="106"/>
      <c r="T59" s="104"/>
      <c r="U59" s="107"/>
      <c r="V59" s="102"/>
      <c r="W59" s="108"/>
      <c r="X59" s="102"/>
      <c r="Y59" s="102"/>
      <c r="Z59" s="102"/>
      <c r="AA59" s="102"/>
      <c r="AB59" s="102"/>
      <c r="AC59" s="102"/>
      <c r="AD59" s="102"/>
      <c r="AE59" s="102"/>
      <c r="AF59" s="102"/>
      <c r="AG59" s="111"/>
      <c r="AH59" s="104"/>
      <c r="AI59" s="102"/>
      <c r="AJ59" s="102"/>
      <c r="AK59" s="102"/>
      <c r="AL59" s="102"/>
      <c r="AM59" s="102"/>
      <c r="AN59" s="109"/>
      <c r="AO59" s="104"/>
      <c r="AP59" s="99"/>
      <c r="AQ59" s="100"/>
      <c r="AR59" s="100"/>
      <c r="AS59" s="100"/>
      <c r="AT59" s="100"/>
    </row>
    <row r="60" spans="1:46" s="101" customForma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3"/>
      <c r="L60" s="102"/>
      <c r="M60" s="102"/>
      <c r="N60" s="102"/>
      <c r="O60" s="102"/>
      <c r="P60" s="105"/>
      <c r="Q60" s="103"/>
      <c r="R60" s="102"/>
      <c r="S60" s="106"/>
      <c r="T60" s="104"/>
      <c r="U60" s="107"/>
      <c r="V60" s="102"/>
      <c r="W60" s="108"/>
      <c r="X60" s="102"/>
      <c r="Y60" s="102"/>
      <c r="Z60" s="102"/>
      <c r="AA60" s="102"/>
      <c r="AB60" s="102"/>
      <c r="AC60" s="102"/>
      <c r="AD60" s="102"/>
      <c r="AE60" s="102"/>
      <c r="AF60" s="102"/>
      <c r="AG60" s="111"/>
      <c r="AH60" s="104"/>
      <c r="AI60" s="102"/>
      <c r="AJ60" s="102"/>
      <c r="AK60" s="102"/>
      <c r="AL60" s="102"/>
      <c r="AM60" s="102"/>
      <c r="AN60" s="109"/>
      <c r="AO60" s="104"/>
      <c r="AP60" s="99"/>
      <c r="AQ60" s="100"/>
      <c r="AR60" s="100"/>
      <c r="AS60" s="100"/>
      <c r="AT60" s="100"/>
    </row>
    <row r="61" spans="1:46" s="101" customForma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3"/>
      <c r="L61" s="102"/>
      <c r="M61" s="102"/>
      <c r="N61" s="102"/>
      <c r="O61" s="102"/>
      <c r="P61" s="110"/>
      <c r="Q61" s="102"/>
      <c r="R61" s="102"/>
      <c r="S61" s="106"/>
      <c r="T61" s="104"/>
      <c r="U61" s="107"/>
      <c r="V61" s="102"/>
      <c r="W61" s="108"/>
      <c r="X61" s="102"/>
      <c r="Y61" s="102"/>
      <c r="Z61" s="102"/>
      <c r="AA61" s="102"/>
      <c r="AB61" s="102"/>
      <c r="AC61" s="102"/>
      <c r="AD61" s="102"/>
      <c r="AE61" s="102"/>
      <c r="AF61" s="102"/>
      <c r="AG61" s="111"/>
      <c r="AH61" s="104"/>
      <c r="AI61" s="102"/>
      <c r="AJ61" s="102"/>
      <c r="AK61" s="102"/>
      <c r="AL61" s="102"/>
      <c r="AM61" s="102"/>
      <c r="AN61" s="109"/>
      <c r="AO61" s="104"/>
      <c r="AP61" s="99"/>
      <c r="AQ61" s="100"/>
      <c r="AR61" s="100"/>
      <c r="AS61" s="100"/>
      <c r="AT61" s="100"/>
    </row>
    <row r="62" spans="1:46" s="101" customForma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3"/>
      <c r="L62" s="102"/>
      <c r="M62" s="102"/>
      <c r="N62" s="102"/>
      <c r="O62" s="102"/>
      <c r="P62" s="110"/>
      <c r="Q62" s="102"/>
      <c r="R62" s="102"/>
      <c r="S62" s="106"/>
      <c r="T62" s="104"/>
      <c r="U62" s="107"/>
      <c r="V62" s="102"/>
      <c r="W62" s="108"/>
      <c r="X62" s="102"/>
      <c r="Y62" s="102"/>
      <c r="Z62" s="102"/>
      <c r="AA62" s="102"/>
      <c r="AB62" s="102"/>
      <c r="AC62" s="102"/>
      <c r="AD62" s="102"/>
      <c r="AE62" s="102"/>
      <c r="AF62" s="102"/>
      <c r="AG62" s="111"/>
      <c r="AH62" s="104"/>
      <c r="AI62" s="102"/>
      <c r="AJ62" s="102"/>
      <c r="AK62" s="102"/>
      <c r="AL62" s="102"/>
      <c r="AM62" s="102"/>
      <c r="AN62" s="109"/>
      <c r="AO62" s="104"/>
      <c r="AP62" s="99"/>
      <c r="AQ62" s="100"/>
      <c r="AR62" s="100"/>
      <c r="AS62" s="100"/>
      <c r="AT62" s="100"/>
    </row>
    <row r="63" spans="1:46" s="101" customForma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3"/>
      <c r="L63" s="102"/>
      <c r="M63" s="102"/>
      <c r="N63" s="102"/>
      <c r="O63" s="102"/>
      <c r="P63" s="110"/>
      <c r="Q63" s="102"/>
      <c r="R63" s="102"/>
      <c r="S63" s="106"/>
      <c r="T63" s="104"/>
      <c r="U63" s="107"/>
      <c r="V63" s="102"/>
      <c r="W63" s="108"/>
      <c r="X63" s="102"/>
      <c r="Y63" s="102"/>
      <c r="Z63" s="102"/>
      <c r="AA63" s="102"/>
      <c r="AB63" s="102"/>
      <c r="AC63" s="102"/>
      <c r="AD63" s="102"/>
      <c r="AE63" s="102"/>
      <c r="AF63" s="102"/>
      <c r="AG63" s="111"/>
      <c r="AH63" s="104"/>
      <c r="AI63" s="102"/>
      <c r="AJ63" s="102"/>
      <c r="AK63" s="102"/>
      <c r="AL63" s="102"/>
      <c r="AM63" s="102"/>
      <c r="AN63" s="109"/>
      <c r="AO63" s="104"/>
      <c r="AP63" s="99"/>
      <c r="AQ63" s="100"/>
      <c r="AR63" s="100"/>
      <c r="AS63" s="100"/>
      <c r="AT63" s="100"/>
    </row>
    <row r="64" spans="1:46" s="101" customForma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7"/>
      <c r="L64" s="102"/>
      <c r="M64" s="102"/>
      <c r="N64" s="102"/>
      <c r="O64" s="102"/>
      <c r="P64" s="110"/>
      <c r="Q64" s="102"/>
      <c r="R64" s="102"/>
      <c r="S64" s="106"/>
      <c r="T64" s="104"/>
      <c r="U64" s="107"/>
      <c r="V64" s="102"/>
      <c r="W64" s="108"/>
      <c r="X64" s="102"/>
      <c r="Y64" s="102"/>
      <c r="Z64" s="102"/>
      <c r="AA64" s="102"/>
      <c r="AB64" s="102"/>
      <c r="AC64" s="102"/>
      <c r="AD64" s="102"/>
      <c r="AE64" s="102"/>
      <c r="AF64" s="102"/>
      <c r="AG64" s="111"/>
      <c r="AH64" s="104"/>
      <c r="AI64" s="102"/>
      <c r="AJ64" s="102"/>
      <c r="AK64" s="102"/>
      <c r="AL64" s="102"/>
      <c r="AM64" s="102"/>
      <c r="AN64" s="109"/>
      <c r="AO64" s="104"/>
      <c r="AP64" s="99"/>
      <c r="AQ64" s="100"/>
      <c r="AR64" s="100"/>
      <c r="AS64" s="100"/>
      <c r="AT64" s="100"/>
    </row>
    <row r="65" spans="1:46" s="101" customForma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7"/>
      <c r="L65" s="102"/>
      <c r="M65" s="102"/>
      <c r="N65" s="102"/>
      <c r="O65" s="102"/>
      <c r="P65" s="105"/>
      <c r="Q65" s="103"/>
      <c r="R65" s="102"/>
      <c r="S65" s="106"/>
      <c r="T65" s="104"/>
      <c r="U65" s="104"/>
      <c r="V65" s="102"/>
      <c r="W65" s="108"/>
      <c r="X65" s="102"/>
      <c r="Y65" s="102"/>
      <c r="Z65" s="102"/>
      <c r="AA65" s="102"/>
      <c r="AB65" s="102"/>
      <c r="AC65" s="102"/>
      <c r="AD65" s="102"/>
      <c r="AE65" s="102"/>
      <c r="AF65" s="102"/>
      <c r="AG65" s="111"/>
      <c r="AH65" s="104"/>
      <c r="AI65" s="102"/>
      <c r="AJ65" s="102"/>
      <c r="AK65" s="102"/>
      <c r="AL65" s="102"/>
      <c r="AM65" s="102"/>
      <c r="AN65" s="109"/>
      <c r="AO65" s="104"/>
      <c r="AP65" s="99"/>
      <c r="AQ65" s="100"/>
      <c r="AR65" s="100"/>
      <c r="AS65" s="100"/>
      <c r="AT65" s="100"/>
    </row>
    <row r="66" spans="1:46" s="101" customForma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3"/>
      <c r="L66" s="102"/>
      <c r="M66" s="102"/>
      <c r="N66" s="102"/>
      <c r="O66" s="102"/>
      <c r="P66" s="105"/>
      <c r="Q66" s="103"/>
      <c r="R66" s="102"/>
      <c r="S66" s="106"/>
      <c r="T66" s="102"/>
      <c r="U66" s="103"/>
      <c r="V66" s="102"/>
      <c r="W66" s="108"/>
      <c r="X66" s="102"/>
      <c r="Y66" s="102"/>
      <c r="Z66" s="102"/>
      <c r="AA66" s="102"/>
      <c r="AB66" s="102"/>
      <c r="AC66" s="102"/>
      <c r="AD66" s="102"/>
      <c r="AE66" s="102"/>
      <c r="AF66" s="102"/>
      <c r="AG66" s="111"/>
      <c r="AH66" s="104"/>
      <c r="AI66" s="102"/>
      <c r="AJ66" s="102"/>
      <c r="AK66" s="102"/>
      <c r="AL66" s="102"/>
      <c r="AM66" s="102"/>
      <c r="AN66" s="109"/>
      <c r="AO66" s="104"/>
      <c r="AP66" s="99"/>
      <c r="AQ66" s="100"/>
      <c r="AR66" s="100"/>
      <c r="AS66" s="100"/>
      <c r="AT66" s="100"/>
    </row>
    <row r="67" spans="1:46" s="101" customForma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3"/>
      <c r="L67" s="102"/>
      <c r="M67" s="102"/>
      <c r="N67" s="102"/>
      <c r="O67" s="102"/>
      <c r="P67" s="110"/>
      <c r="Q67" s="102"/>
      <c r="R67" s="102"/>
      <c r="S67" s="106"/>
      <c r="T67" s="104"/>
      <c r="U67" s="104"/>
      <c r="V67" s="102"/>
      <c r="W67" s="108"/>
      <c r="X67" s="102"/>
      <c r="Y67" s="102"/>
      <c r="Z67" s="102"/>
      <c r="AA67" s="102"/>
      <c r="AB67" s="102"/>
      <c r="AC67" s="102"/>
      <c r="AD67" s="102"/>
      <c r="AE67" s="102"/>
      <c r="AF67" s="102"/>
      <c r="AG67" s="111"/>
      <c r="AH67" s="104"/>
      <c r="AI67" s="102"/>
      <c r="AJ67" s="102"/>
      <c r="AK67" s="102"/>
      <c r="AL67" s="102"/>
      <c r="AM67" s="102"/>
      <c r="AN67" s="109"/>
      <c r="AO67" s="104"/>
      <c r="AP67" s="99"/>
      <c r="AQ67" s="100"/>
      <c r="AR67" s="100"/>
      <c r="AS67" s="100"/>
      <c r="AT67" s="100"/>
    </row>
    <row r="68" spans="1:46" s="101" customForma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7"/>
      <c r="L68" s="102"/>
      <c r="M68" s="102"/>
      <c r="N68" s="102"/>
      <c r="O68" s="102"/>
      <c r="P68" s="105"/>
      <c r="Q68" s="103"/>
      <c r="R68" s="102"/>
      <c r="S68" s="106"/>
      <c r="T68" s="102"/>
      <c r="U68" s="103"/>
      <c r="V68" s="102"/>
      <c r="W68" s="108"/>
      <c r="X68" s="102"/>
      <c r="Y68" s="102"/>
      <c r="Z68" s="102"/>
      <c r="AA68" s="102"/>
      <c r="AB68" s="102"/>
      <c r="AC68" s="102"/>
      <c r="AD68" s="102"/>
      <c r="AE68" s="102"/>
      <c r="AF68" s="102"/>
      <c r="AG68" s="111"/>
      <c r="AH68" s="104"/>
      <c r="AI68" s="102"/>
      <c r="AJ68" s="102"/>
      <c r="AK68" s="102"/>
      <c r="AL68" s="102"/>
      <c r="AM68" s="102"/>
      <c r="AN68" s="109"/>
      <c r="AO68" s="104"/>
      <c r="AP68" s="99"/>
      <c r="AQ68" s="100"/>
      <c r="AR68" s="100"/>
      <c r="AS68" s="100"/>
      <c r="AT68" s="100"/>
    </row>
    <row r="69" spans="1:46" s="101" customForma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7"/>
      <c r="L69" s="102"/>
      <c r="M69" s="102"/>
      <c r="N69" s="102"/>
      <c r="O69" s="102"/>
      <c r="P69" s="105"/>
      <c r="Q69" s="103"/>
      <c r="R69" s="102"/>
      <c r="S69" s="106"/>
      <c r="T69" s="104"/>
      <c r="U69" s="104"/>
      <c r="V69" s="102"/>
      <c r="W69" s="108"/>
      <c r="X69" s="102"/>
      <c r="Y69" s="102"/>
      <c r="Z69" s="102"/>
      <c r="AA69" s="102"/>
      <c r="AB69" s="102"/>
      <c r="AC69" s="102"/>
      <c r="AD69" s="102"/>
      <c r="AE69" s="102"/>
      <c r="AF69" s="102"/>
      <c r="AG69" s="111"/>
      <c r="AH69" s="104"/>
      <c r="AI69" s="102"/>
      <c r="AJ69" s="102"/>
      <c r="AK69" s="102"/>
      <c r="AL69" s="102"/>
      <c r="AM69" s="102"/>
      <c r="AN69" s="109"/>
      <c r="AO69" s="104"/>
      <c r="AP69" s="99"/>
      <c r="AQ69" s="100"/>
      <c r="AR69" s="100"/>
      <c r="AS69" s="100"/>
      <c r="AT69" s="100"/>
    </row>
    <row r="70" spans="1:46" s="101" customForma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10"/>
      <c r="Q70" s="102"/>
      <c r="R70" s="102"/>
      <c r="S70" s="106"/>
      <c r="T70" s="104"/>
      <c r="U70" s="107"/>
      <c r="V70" s="102"/>
      <c r="W70" s="108"/>
      <c r="X70" s="102"/>
      <c r="Y70" s="102"/>
      <c r="Z70" s="102"/>
      <c r="AA70" s="102"/>
      <c r="AB70" s="102"/>
      <c r="AC70" s="102"/>
      <c r="AD70" s="102"/>
      <c r="AE70" s="102"/>
      <c r="AF70" s="102"/>
      <c r="AG70" s="111"/>
      <c r="AH70" s="104"/>
      <c r="AI70" s="102"/>
      <c r="AJ70" s="102"/>
      <c r="AK70" s="102"/>
      <c r="AL70" s="102"/>
      <c r="AM70" s="102"/>
      <c r="AN70" s="109"/>
      <c r="AO70" s="104"/>
      <c r="AP70" s="99"/>
      <c r="AQ70" s="100"/>
      <c r="AR70" s="100"/>
      <c r="AS70" s="100"/>
      <c r="AT70" s="100"/>
    </row>
    <row r="71" spans="1:46" s="101" customForma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7"/>
      <c r="L71" s="102"/>
      <c r="M71" s="102"/>
      <c r="N71" s="102"/>
      <c r="O71" s="102"/>
      <c r="P71" s="110"/>
      <c r="Q71" s="102"/>
      <c r="R71" s="102"/>
      <c r="S71" s="106"/>
      <c r="T71" s="102"/>
      <c r="U71" s="103"/>
      <c r="V71" s="102"/>
      <c r="W71" s="118"/>
      <c r="X71" s="102"/>
      <c r="Y71" s="102"/>
      <c r="Z71" s="102"/>
      <c r="AA71" s="117"/>
      <c r="AB71" s="102"/>
      <c r="AC71" s="102"/>
      <c r="AD71" s="102"/>
      <c r="AE71" s="102"/>
      <c r="AF71" s="102"/>
      <c r="AG71" s="111"/>
      <c r="AH71" s="104"/>
      <c r="AI71" s="102"/>
      <c r="AJ71" s="102"/>
      <c r="AK71" s="102"/>
      <c r="AL71" s="102"/>
      <c r="AM71" s="102"/>
      <c r="AN71" s="109"/>
      <c r="AO71" s="116"/>
      <c r="AP71" s="99"/>
      <c r="AQ71" s="100"/>
      <c r="AR71" s="100"/>
      <c r="AS71" s="100"/>
      <c r="AT71" s="100"/>
    </row>
    <row r="72" spans="1:46" s="101" customForma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7"/>
      <c r="L72" s="102"/>
      <c r="M72" s="102"/>
      <c r="N72" s="102"/>
      <c r="O72" s="102"/>
      <c r="P72" s="110"/>
      <c r="Q72" s="102"/>
      <c r="R72" s="102"/>
      <c r="S72" s="106"/>
      <c r="T72" s="102"/>
      <c r="U72" s="103"/>
      <c r="V72" s="102"/>
      <c r="W72" s="118"/>
      <c r="X72" s="102"/>
      <c r="Y72" s="102"/>
      <c r="Z72" s="102"/>
      <c r="AA72" s="117"/>
      <c r="AB72" s="102"/>
      <c r="AC72" s="102"/>
      <c r="AD72" s="102"/>
      <c r="AE72" s="102"/>
      <c r="AF72" s="102"/>
      <c r="AG72" s="111"/>
      <c r="AH72" s="104"/>
      <c r="AI72" s="102"/>
      <c r="AJ72" s="102"/>
      <c r="AK72" s="102"/>
      <c r="AL72" s="102"/>
      <c r="AM72" s="102"/>
      <c r="AN72" s="109"/>
      <c r="AO72" s="104"/>
      <c r="AP72" s="99"/>
      <c r="AQ72" s="100"/>
      <c r="AR72" s="100"/>
      <c r="AS72" s="100"/>
      <c r="AT72" s="100"/>
    </row>
    <row r="73" spans="1:46" s="101" customFormat="1">
      <c r="A73" s="102"/>
      <c r="B73" s="63"/>
      <c r="C73" s="63"/>
      <c r="D73" s="113"/>
      <c r="E73" s="102"/>
      <c r="F73" s="102"/>
      <c r="G73" s="63"/>
      <c r="H73" s="63"/>
      <c r="I73" s="113"/>
      <c r="J73" s="113"/>
      <c r="K73" s="113"/>
      <c r="L73" s="102"/>
      <c r="M73" s="102"/>
      <c r="N73" s="113"/>
      <c r="O73" s="63"/>
      <c r="P73" s="114"/>
      <c r="Q73" s="113"/>
      <c r="R73" s="113"/>
      <c r="S73" s="113"/>
      <c r="T73" s="63"/>
      <c r="U73" s="63"/>
      <c r="V73" s="63"/>
      <c r="W73" s="117"/>
      <c r="X73" s="63"/>
      <c r="Y73" s="63"/>
      <c r="Z73" s="63"/>
      <c r="AA73" s="117"/>
      <c r="AB73" s="113"/>
      <c r="AC73" s="102"/>
      <c r="AD73" s="102"/>
      <c r="AE73" s="102"/>
      <c r="AF73" s="102"/>
      <c r="AG73" s="111"/>
      <c r="AH73" s="104"/>
      <c r="AI73" s="63"/>
      <c r="AJ73" s="63"/>
      <c r="AK73" s="63"/>
      <c r="AL73" s="102"/>
      <c r="AM73" s="102"/>
      <c r="AN73" s="115"/>
      <c r="AO73" s="113"/>
      <c r="AP73" s="100"/>
      <c r="AQ73" s="100"/>
      <c r="AR73" s="100"/>
      <c r="AS73" s="100"/>
      <c r="AT73" s="100"/>
    </row>
    <row r="74" spans="1:46" s="101" customFormat="1">
      <c r="A74" s="102"/>
      <c r="B74" s="63"/>
      <c r="C74" s="63"/>
      <c r="D74" s="113"/>
      <c r="E74" s="102"/>
      <c r="F74" s="102"/>
      <c r="G74" s="63"/>
      <c r="H74" s="63"/>
      <c r="I74" s="113"/>
      <c r="J74" s="113"/>
      <c r="K74" s="113"/>
      <c r="L74" s="102"/>
      <c r="M74" s="102"/>
      <c r="N74" s="113"/>
      <c r="O74" s="63"/>
      <c r="P74" s="114"/>
      <c r="Q74" s="113"/>
      <c r="R74" s="113"/>
      <c r="S74" s="113"/>
      <c r="T74" s="63"/>
      <c r="U74" s="63"/>
      <c r="V74" s="63"/>
      <c r="W74" s="117"/>
      <c r="X74" s="63"/>
      <c r="Y74" s="63"/>
      <c r="Z74" s="63"/>
      <c r="AA74" s="117"/>
      <c r="AB74" s="113"/>
      <c r="AC74" s="102"/>
      <c r="AD74" s="102"/>
      <c r="AE74" s="102"/>
      <c r="AF74" s="102"/>
      <c r="AG74" s="111"/>
      <c r="AH74" s="104"/>
      <c r="AI74" s="63"/>
      <c r="AJ74" s="63"/>
      <c r="AK74" s="63"/>
      <c r="AL74" s="102"/>
      <c r="AM74" s="102"/>
      <c r="AN74" s="115"/>
      <c r="AO74" s="113"/>
      <c r="AP74" s="100"/>
      <c r="AQ74" s="100"/>
      <c r="AR74" s="100"/>
      <c r="AS74" s="100"/>
      <c r="AT74" s="100"/>
    </row>
    <row r="75" spans="1:46" s="101" customFormat="1">
      <c r="A75" s="102"/>
      <c r="B75" s="63"/>
      <c r="C75" s="63"/>
      <c r="D75" s="113"/>
      <c r="E75" s="102"/>
      <c r="F75" s="102"/>
      <c r="G75" s="63"/>
      <c r="H75" s="63"/>
      <c r="I75" s="113"/>
      <c r="J75" s="113"/>
      <c r="K75" s="113"/>
      <c r="L75" s="102"/>
      <c r="M75" s="102"/>
      <c r="N75" s="113"/>
      <c r="O75" s="63"/>
      <c r="P75" s="114"/>
      <c r="Q75" s="113"/>
      <c r="R75" s="113"/>
      <c r="S75" s="113"/>
      <c r="T75" s="63"/>
      <c r="U75" s="63"/>
      <c r="V75" s="63"/>
      <c r="W75" s="117"/>
      <c r="X75" s="63"/>
      <c r="Y75" s="63"/>
      <c r="Z75" s="63"/>
      <c r="AA75" s="117"/>
      <c r="AB75" s="113"/>
      <c r="AC75" s="102"/>
      <c r="AD75" s="102"/>
      <c r="AE75" s="102"/>
      <c r="AF75" s="102"/>
      <c r="AG75" s="111"/>
      <c r="AH75" s="104"/>
      <c r="AI75" s="63"/>
      <c r="AJ75" s="63"/>
      <c r="AK75" s="63"/>
      <c r="AL75" s="102"/>
      <c r="AM75" s="102"/>
      <c r="AN75" s="115"/>
      <c r="AO75" s="113"/>
      <c r="AP75" s="100"/>
      <c r="AQ75" s="100"/>
      <c r="AR75" s="100"/>
      <c r="AS75" s="100"/>
      <c r="AT75" s="100"/>
    </row>
    <row r="76" spans="1:46" s="124" customFormat="1">
      <c r="A76" s="119"/>
      <c r="B76" s="119"/>
      <c r="C76" s="119"/>
      <c r="D76" s="120"/>
      <c r="E76" s="121"/>
      <c r="F76" s="121"/>
      <c r="G76" s="119"/>
      <c r="H76" s="119"/>
      <c r="I76" s="120"/>
      <c r="J76" s="120"/>
      <c r="K76" s="120"/>
      <c r="L76" s="119"/>
      <c r="M76" s="119"/>
      <c r="N76" s="120"/>
      <c r="O76" s="119"/>
      <c r="P76" s="122"/>
      <c r="Q76" s="120"/>
      <c r="R76" s="120"/>
      <c r="S76" s="120"/>
      <c r="T76" s="119"/>
      <c r="U76" s="119"/>
      <c r="V76" s="119"/>
      <c r="W76" s="119"/>
      <c r="X76" s="119"/>
      <c r="Y76" s="119"/>
      <c r="Z76" s="119"/>
      <c r="AA76" s="119"/>
      <c r="AB76" s="120"/>
      <c r="AC76" s="120"/>
      <c r="AD76" s="120"/>
      <c r="AE76" s="120"/>
      <c r="AF76" s="120"/>
      <c r="AG76" s="119"/>
      <c r="AH76" s="119"/>
      <c r="AI76" s="119"/>
      <c r="AJ76" s="119"/>
      <c r="AK76" s="119"/>
      <c r="AL76" s="119"/>
      <c r="AM76" s="119"/>
      <c r="AN76" s="123"/>
      <c r="AO76" s="120"/>
      <c r="AP76" s="120"/>
      <c r="AQ76" s="120"/>
      <c r="AR76" s="120"/>
      <c r="AS76" s="120"/>
      <c r="AT76" s="120"/>
    </row>
    <row r="77" spans="1:46" s="124" customFormat="1">
      <c r="A77" s="119"/>
      <c r="B77" s="119"/>
      <c r="C77" s="119"/>
      <c r="D77" s="120"/>
      <c r="E77" s="121"/>
      <c r="F77" s="121"/>
      <c r="G77" s="119"/>
      <c r="H77" s="119"/>
      <c r="I77" s="120"/>
      <c r="J77" s="120"/>
      <c r="K77" s="120"/>
      <c r="L77" s="119"/>
      <c r="M77" s="119"/>
      <c r="N77" s="120"/>
      <c r="O77" s="119"/>
      <c r="P77" s="122"/>
      <c r="Q77" s="120"/>
      <c r="R77" s="120"/>
      <c r="S77" s="120"/>
      <c r="T77" s="119"/>
      <c r="U77" s="119"/>
      <c r="V77" s="119"/>
      <c r="W77" s="119"/>
      <c r="X77" s="119"/>
      <c r="Y77" s="119"/>
      <c r="Z77" s="119"/>
      <c r="AA77" s="119"/>
      <c r="AB77" s="120"/>
      <c r="AC77" s="120"/>
      <c r="AD77" s="120"/>
      <c r="AE77" s="120"/>
      <c r="AF77" s="120"/>
      <c r="AG77" s="119"/>
      <c r="AH77" s="119"/>
      <c r="AI77" s="119"/>
      <c r="AJ77" s="119"/>
      <c r="AK77" s="119"/>
      <c r="AL77" s="119"/>
      <c r="AM77" s="119"/>
      <c r="AN77" s="123"/>
      <c r="AO77" s="120"/>
      <c r="AP77" s="120"/>
      <c r="AQ77" s="120"/>
      <c r="AR77" s="120"/>
      <c r="AS77" s="120"/>
      <c r="AT77" s="120"/>
    </row>
    <row r="78" spans="1:46" s="124" customFormat="1">
      <c r="A78" s="119"/>
      <c r="B78" s="119"/>
      <c r="C78" s="119"/>
      <c r="D78" s="120"/>
      <c r="E78" s="121"/>
      <c r="F78" s="121"/>
      <c r="G78" s="119"/>
      <c r="H78" s="119"/>
      <c r="I78" s="120"/>
      <c r="J78" s="120"/>
      <c r="K78" s="120"/>
      <c r="L78" s="119"/>
      <c r="M78" s="119"/>
      <c r="N78" s="120"/>
      <c r="O78" s="119"/>
      <c r="P78" s="122"/>
      <c r="Q78" s="120"/>
      <c r="R78" s="120"/>
      <c r="S78" s="120"/>
      <c r="T78" s="119"/>
      <c r="U78" s="119"/>
      <c r="V78" s="119"/>
      <c r="W78" s="119"/>
      <c r="X78" s="119"/>
      <c r="Y78" s="119"/>
      <c r="Z78" s="119"/>
      <c r="AA78" s="119"/>
      <c r="AB78" s="120"/>
      <c r="AC78" s="120"/>
      <c r="AD78" s="120"/>
      <c r="AE78" s="120"/>
      <c r="AF78" s="120"/>
      <c r="AG78" s="119"/>
      <c r="AH78" s="119"/>
      <c r="AI78" s="119"/>
      <c r="AJ78" s="119"/>
      <c r="AK78" s="119"/>
      <c r="AL78" s="119"/>
      <c r="AM78" s="119"/>
      <c r="AN78" s="123"/>
      <c r="AO78" s="120"/>
      <c r="AP78" s="120"/>
      <c r="AQ78" s="120"/>
      <c r="AR78" s="120"/>
      <c r="AS78" s="120"/>
      <c r="AT78" s="120"/>
    </row>
    <row r="79" spans="1:46" s="124" customFormat="1">
      <c r="A79" s="119"/>
      <c r="B79" s="119"/>
      <c r="C79" s="119"/>
      <c r="D79" s="120"/>
      <c r="E79" s="121"/>
      <c r="F79" s="121"/>
      <c r="G79" s="119"/>
      <c r="H79" s="119"/>
      <c r="I79" s="120"/>
      <c r="J79" s="120"/>
      <c r="K79" s="120"/>
      <c r="L79" s="119"/>
      <c r="M79" s="119"/>
      <c r="N79" s="120"/>
      <c r="O79" s="119"/>
      <c r="P79" s="122"/>
      <c r="Q79" s="120"/>
      <c r="R79" s="120"/>
      <c r="S79" s="120"/>
      <c r="T79" s="119"/>
      <c r="U79" s="119"/>
      <c r="V79" s="119"/>
      <c r="W79" s="119"/>
      <c r="X79" s="119"/>
      <c r="Y79" s="119"/>
      <c r="Z79" s="119"/>
      <c r="AA79" s="119"/>
      <c r="AB79" s="120"/>
      <c r="AC79" s="120"/>
      <c r="AD79" s="120"/>
      <c r="AE79" s="120"/>
      <c r="AF79" s="120"/>
      <c r="AG79" s="119"/>
      <c r="AH79" s="119"/>
      <c r="AI79" s="119"/>
      <c r="AJ79" s="119"/>
      <c r="AK79" s="119"/>
      <c r="AL79" s="119"/>
      <c r="AM79" s="119"/>
      <c r="AN79" s="123"/>
      <c r="AO79" s="120"/>
      <c r="AP79" s="120"/>
      <c r="AQ79" s="120"/>
      <c r="AR79" s="120"/>
      <c r="AS79" s="120"/>
      <c r="AT79" s="120"/>
    </row>
  </sheetData>
  <mergeCells count="49">
    <mergeCell ref="A39:AN39"/>
    <mergeCell ref="A20:AN20"/>
    <mergeCell ref="E8:E10"/>
    <mergeCell ref="A8:A10"/>
    <mergeCell ref="F8:F10"/>
    <mergeCell ref="I8:I10"/>
    <mergeCell ref="N8:N10"/>
    <mergeCell ref="AB8:AB10"/>
    <mergeCell ref="B8:B10"/>
    <mergeCell ref="W9:W10"/>
    <mergeCell ref="V9:V10"/>
    <mergeCell ref="AO7:AR7"/>
    <mergeCell ref="AC8:AD8"/>
    <mergeCell ref="AM8:AM10"/>
    <mergeCell ref="AN8:AN10"/>
    <mergeCell ref="AK9:AK10"/>
    <mergeCell ref="AA9:AA10"/>
    <mergeCell ref="AO8:AO10"/>
    <mergeCell ref="AD9:AD10"/>
    <mergeCell ref="A4:AN4"/>
    <mergeCell ref="A5:AN5"/>
    <mergeCell ref="AJ9:AJ10"/>
    <mergeCell ref="AG9:AG10"/>
    <mergeCell ref="AF9:AF10"/>
    <mergeCell ref="T8:V8"/>
    <mergeCell ref="AC9:AC10"/>
    <mergeCell ref="K8:K10"/>
    <mergeCell ref="O8:R8"/>
    <mergeCell ref="G8:G10"/>
    <mergeCell ref="A27:AN27"/>
    <mergeCell ref="A12:AN12"/>
    <mergeCell ref="L8:L10"/>
    <mergeCell ref="AI8:AL8"/>
    <mergeCell ref="AE8:AH8"/>
    <mergeCell ref="R9:R10"/>
    <mergeCell ref="AE9:AE10"/>
    <mergeCell ref="Z9:Z10"/>
    <mergeCell ref="W8:AA8"/>
    <mergeCell ref="Y9:Y10"/>
    <mergeCell ref="AL9:AL10"/>
    <mergeCell ref="AH9:AH10"/>
    <mergeCell ref="X9:X10"/>
    <mergeCell ref="J8:J10"/>
    <mergeCell ref="D8:D10"/>
    <mergeCell ref="H8:H10"/>
    <mergeCell ref="P9:P10"/>
    <mergeCell ref="M8:M10"/>
    <mergeCell ref="T9:T10"/>
    <mergeCell ref="S9:S10"/>
  </mergeCells>
  <phoneticPr fontId="3" type="noConversion"/>
  <dataValidations count="2">
    <dataValidation type="list" allowBlank="1" showInputMessage="1" showErrorMessage="1" sqref="W21:W26 W40:W72 W28:W38">
      <formula1>"1|SPDMTR,2|PICKUP,3|MBLPENUMPPRIB,4|MBLPENUMUMUM,5|BUS,6|TRUK,7|TRUKGAND,8|TRONTON,99|LAIN-LAIN"</formula1>
    </dataValidation>
    <dataValidation type="list" allowBlank="1" showInputMessage="1" showErrorMessage="1" sqref="S21:S26 S40:S72 S28:S38">
      <formula1>"10|SIM C,11|SIM A,12|SIM BI,13|SIM A UMUM,14|SIM BI UMUM,15|SIM BII UMUM,20|STNK,30|SIM&amp;STNK,40|KENDARAAN,50|BUKU KIR"</formula1>
    </dataValidation>
  </dataValidations>
  <pageMargins left="0.25" right="0.25" top="0.5" bottom="0.5" header="0.5" footer="0.5"/>
  <pageSetup paperSize="256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Normal="100" workbookViewId="0">
      <selection activeCell="L17" sqref="L17"/>
    </sheetView>
  </sheetViews>
  <sheetFormatPr defaultRowHeight="15"/>
  <cols>
    <col min="1" max="1" width="4.5703125" style="40" customWidth="1"/>
    <col min="2" max="2" width="10.42578125" style="47" customWidth="1"/>
    <col min="3" max="3" width="11.42578125" style="48" hidden="1" customWidth="1"/>
    <col min="4" max="4" width="5.140625" style="41" hidden="1" customWidth="1"/>
    <col min="5" max="5" width="16.28515625" style="40" customWidth="1"/>
    <col min="6" max="6" width="8.42578125" style="41" hidden="1" customWidth="1"/>
    <col min="7" max="7" width="15.28515625" style="42" hidden="1" customWidth="1"/>
    <col min="8" max="8" width="11.7109375" style="43" customWidth="1"/>
    <col min="9" max="9" width="19" style="44" customWidth="1"/>
    <col min="10" max="10" width="27.85546875" style="40" customWidth="1"/>
    <col min="11" max="11" width="8.28515625" style="40" customWidth="1"/>
    <col min="12" max="12" width="16.85546875" style="40" customWidth="1"/>
    <col min="13" max="13" width="9.5703125" style="40" customWidth="1"/>
    <col min="14" max="14" width="18.85546875" style="41" hidden="1" customWidth="1"/>
    <col min="15" max="15" width="12" style="40" hidden="1" customWidth="1"/>
    <col min="16" max="16" width="19.5703125" style="41" hidden="1" customWidth="1"/>
    <col min="17" max="17" width="23.7109375" style="41" hidden="1" customWidth="1"/>
    <col min="18" max="18" width="23.85546875" style="41" hidden="1" customWidth="1"/>
    <col min="19" max="19" width="14" style="41" hidden="1" customWidth="1"/>
    <col min="20" max="20" width="26.42578125" style="41" hidden="1" customWidth="1"/>
    <col min="21" max="21" width="0" hidden="1" customWidth="1"/>
    <col min="22" max="22" width="11.28515625" customWidth="1"/>
    <col min="23" max="23" width="9.28515625" bestFit="1" customWidth="1"/>
    <col min="24" max="24" width="13.85546875" customWidth="1"/>
    <col min="25" max="26" width="0" hidden="1" customWidth="1"/>
  </cols>
  <sheetData>
    <row r="1" spans="1:26">
      <c r="A1" s="98"/>
      <c r="B1" s="37"/>
      <c r="C1" s="38"/>
      <c r="D1" s="39"/>
    </row>
    <row r="2" spans="1:26">
      <c r="A2" s="98" t="s">
        <v>267</v>
      </c>
      <c r="B2" s="37"/>
      <c r="C2" s="38"/>
      <c r="D2" s="39"/>
      <c r="H2" s="45"/>
      <c r="J2" s="46"/>
      <c r="K2" s="46"/>
      <c r="L2" s="46"/>
    </row>
    <row r="3" spans="1:26">
      <c r="A3" s="98" t="s">
        <v>268</v>
      </c>
      <c r="B3" s="37"/>
      <c r="C3" s="38"/>
      <c r="D3" s="39"/>
      <c r="H3" s="45"/>
      <c r="J3" s="46"/>
      <c r="K3" s="46"/>
      <c r="L3" s="46"/>
    </row>
    <row r="4" spans="1:26">
      <c r="H4" s="45"/>
      <c r="J4" s="46"/>
      <c r="K4" s="46"/>
      <c r="L4" s="46"/>
    </row>
    <row r="5" spans="1:26" ht="26.25">
      <c r="A5" s="159" t="s">
        <v>411</v>
      </c>
      <c r="B5" s="196"/>
      <c r="C5" s="197"/>
      <c r="D5" s="198"/>
      <c r="E5" s="198"/>
      <c r="F5" s="198"/>
      <c r="G5" s="199"/>
      <c r="H5" s="200"/>
      <c r="I5" s="198"/>
      <c r="J5" s="201"/>
      <c r="K5" s="201"/>
      <c r="L5" s="201"/>
      <c r="M5" s="198"/>
      <c r="N5" s="198"/>
      <c r="O5" s="198"/>
      <c r="P5" s="198"/>
      <c r="Q5" s="198"/>
      <c r="R5" s="198"/>
      <c r="S5" s="198"/>
      <c r="T5" s="198"/>
      <c r="U5" s="202"/>
      <c r="V5" s="202"/>
      <c r="W5" s="202"/>
      <c r="X5" s="202"/>
    </row>
    <row r="6" spans="1:26" ht="28.5">
      <c r="A6" s="160" t="s">
        <v>422</v>
      </c>
      <c r="B6" s="196"/>
      <c r="C6" s="197"/>
      <c r="D6" s="198"/>
      <c r="E6" s="198"/>
      <c r="F6" s="200"/>
      <c r="G6" s="203"/>
      <c r="H6" s="200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202"/>
      <c r="V6" s="202"/>
      <c r="W6" s="202"/>
      <c r="X6" s="202"/>
    </row>
    <row r="7" spans="1:26" ht="26.25">
      <c r="A7" s="161" t="s">
        <v>412</v>
      </c>
      <c r="B7" s="196"/>
      <c r="C7" s="197"/>
      <c r="D7" s="198"/>
      <c r="E7" s="198"/>
      <c r="F7" s="200"/>
      <c r="G7" s="203"/>
      <c r="H7" s="200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202"/>
      <c r="V7" s="202"/>
      <c r="W7" s="202"/>
      <c r="X7" s="202"/>
    </row>
    <row r="8" spans="1:26" s="163" customFormat="1" ht="60">
      <c r="A8" s="164" t="s">
        <v>46</v>
      </c>
      <c r="B8" s="164" t="s">
        <v>413</v>
      </c>
      <c r="C8" s="165" t="s">
        <v>59</v>
      </c>
      <c r="D8" s="164" t="s">
        <v>60</v>
      </c>
      <c r="E8" s="164" t="s">
        <v>414</v>
      </c>
      <c r="F8" s="164" t="s">
        <v>61</v>
      </c>
      <c r="G8" s="164" t="s">
        <v>62</v>
      </c>
      <c r="H8" s="164" t="s">
        <v>0</v>
      </c>
      <c r="I8" s="164" t="s">
        <v>63</v>
      </c>
      <c r="J8" s="164" t="s">
        <v>48</v>
      </c>
      <c r="K8" s="164" t="s">
        <v>64</v>
      </c>
      <c r="L8" s="164" t="s">
        <v>415</v>
      </c>
      <c r="M8" s="164" t="s">
        <v>65</v>
      </c>
      <c r="N8" s="164" t="s">
        <v>66</v>
      </c>
      <c r="O8" s="164" t="s">
        <v>67</v>
      </c>
      <c r="P8" s="164" t="s">
        <v>68</v>
      </c>
      <c r="Q8" s="164" t="s">
        <v>69</v>
      </c>
      <c r="R8" s="164" t="s">
        <v>70</v>
      </c>
      <c r="S8" s="164" t="s">
        <v>71</v>
      </c>
      <c r="T8" s="164" t="s">
        <v>72</v>
      </c>
      <c r="U8" s="164" t="s">
        <v>416</v>
      </c>
      <c r="V8" s="164" t="s">
        <v>410</v>
      </c>
      <c r="W8" s="164" t="s">
        <v>417</v>
      </c>
      <c r="X8" s="164" t="s">
        <v>418</v>
      </c>
      <c r="Y8" s="162" t="s">
        <v>419</v>
      </c>
      <c r="Z8" s="162" t="s">
        <v>420</v>
      </c>
    </row>
    <row r="9" spans="1:26" ht="16.5">
      <c r="A9" s="166">
        <v>1</v>
      </c>
      <c r="B9" s="167" t="str">
        <f>'2018'!B29</f>
        <v>E8427676</v>
      </c>
      <c r="C9" s="167" t="s">
        <v>332</v>
      </c>
      <c r="D9" s="168" t="s">
        <v>409</v>
      </c>
      <c r="E9" s="169" t="str">
        <f>'2018'!AO29</f>
        <v>229550026193527</v>
      </c>
      <c r="F9" s="170"/>
      <c r="G9" s="167" t="str">
        <f>'2018'!AI29</f>
        <v>LUHUR PAMBUDI</v>
      </c>
      <c r="H9" s="171" t="str">
        <f>'2018'!E29</f>
        <v>ABD ROSYID</v>
      </c>
      <c r="I9" s="171" t="str">
        <f>'2018'!F29</f>
        <v>CILEGON</v>
      </c>
      <c r="J9" s="171" t="str">
        <f>'2018'!AM29</f>
        <v>1 pasal : Pasal 307 Jo Pasal 169 ayat (1)</v>
      </c>
      <c r="K9" s="167" t="str">
        <f>'2018'!S29</f>
        <v>20|STNK</v>
      </c>
      <c r="L9" s="167" t="str">
        <f>'2018'!W29</f>
        <v>6|TRUCK BESAR</v>
      </c>
      <c r="M9" s="167" t="str">
        <f>'2018'!AA29</f>
        <v>A9568W</v>
      </c>
      <c r="N9" s="166"/>
      <c r="O9" s="169"/>
      <c r="P9" s="166"/>
      <c r="Q9" s="166"/>
      <c r="R9" s="166"/>
      <c r="S9" s="170"/>
      <c r="T9" s="172"/>
      <c r="U9" s="173"/>
      <c r="V9" s="174">
        <v>149000</v>
      </c>
      <c r="W9" s="174">
        <v>1000</v>
      </c>
      <c r="X9" s="175" t="s">
        <v>421</v>
      </c>
    </row>
    <row r="10" spans="1:26" ht="16.5">
      <c r="A10" s="176">
        <v>2</v>
      </c>
      <c r="B10" s="177" t="str">
        <f>'2018'!B30</f>
        <v>E8427425</v>
      </c>
      <c r="C10" s="177" t="s">
        <v>332</v>
      </c>
      <c r="D10" s="178" t="s">
        <v>409</v>
      </c>
      <c r="E10" s="179" t="str">
        <f>'2018'!AO30</f>
        <v>229550026174377</v>
      </c>
      <c r="F10" s="180"/>
      <c r="G10" s="177" t="str">
        <f>'2018'!AI30</f>
        <v>GUSAR ALPIANA</v>
      </c>
      <c r="H10" s="181" t="str">
        <f>'2018'!E30</f>
        <v>JAMALUDIN</v>
      </c>
      <c r="I10" s="181" t="str">
        <f>'2018'!F30</f>
        <v>JAYANTI</v>
      </c>
      <c r="J10" s="181" t="str">
        <f>'2018'!AM30</f>
        <v>1 pasal : Pasal 291 ayat (2) Jo Pasal 106 ayat (8)</v>
      </c>
      <c r="K10" s="177" t="str">
        <f>'2018'!S30</f>
        <v>20|STNK</v>
      </c>
      <c r="L10" s="177" t="str">
        <f>'2018'!W30</f>
        <v>1|SEPEDA MOTOR</v>
      </c>
      <c r="M10" s="177" t="str">
        <f>'2018'!AA30</f>
        <v>A4535XI</v>
      </c>
      <c r="N10" s="176"/>
      <c r="O10" s="179"/>
      <c r="P10" s="176"/>
      <c r="Q10" s="176"/>
      <c r="R10" s="176"/>
      <c r="S10" s="180"/>
      <c r="T10" s="182"/>
      <c r="U10" s="183"/>
      <c r="V10" s="184">
        <v>69000</v>
      </c>
      <c r="W10" s="184">
        <v>1000</v>
      </c>
      <c r="X10" s="185" t="s">
        <v>421</v>
      </c>
    </row>
    <row r="11" spans="1:26" ht="16.5">
      <c r="A11" s="176">
        <v>3</v>
      </c>
      <c r="B11" s="177" t="str">
        <f>'2018'!B32</f>
        <v>E8427677</v>
      </c>
      <c r="C11" s="177" t="s">
        <v>332</v>
      </c>
      <c r="D11" s="178" t="s">
        <v>409</v>
      </c>
      <c r="E11" s="179" t="str">
        <f>'2018'!AO32</f>
        <v>229550026193540</v>
      </c>
      <c r="F11" s="180"/>
      <c r="G11" s="177" t="str">
        <f>'2018'!AI32</f>
        <v>LUHUR PAMBUDI</v>
      </c>
      <c r="H11" s="181" t="str">
        <f>'2018'!E32</f>
        <v>MALIYANI</v>
      </c>
      <c r="I11" s="181" t="str">
        <f>'2018'!F32</f>
        <v>BPR LAMPUNG</v>
      </c>
      <c r="J11" s="181" t="str">
        <f>'2018'!AM32</f>
        <v>1 pasal : Pasal 307 Jo Pasal 169 ayat (1)</v>
      </c>
      <c r="K11" s="177" t="str">
        <f>'2018'!S32</f>
        <v>20|STNK</v>
      </c>
      <c r="L11" s="177" t="str">
        <f>'2018'!W32</f>
        <v>6|TRUCK BESAR</v>
      </c>
      <c r="M11" s="177" t="str">
        <f>'2018'!AA32</f>
        <v>A9353W</v>
      </c>
      <c r="N11" s="176"/>
      <c r="O11" s="179"/>
      <c r="P11" s="176"/>
      <c r="Q11" s="176"/>
      <c r="R11" s="176"/>
      <c r="S11" s="180"/>
      <c r="T11" s="182"/>
      <c r="U11" s="183"/>
      <c r="V11" s="184">
        <v>149000</v>
      </c>
      <c r="W11" s="184">
        <v>1000</v>
      </c>
      <c r="X11" s="185" t="s">
        <v>421</v>
      </c>
    </row>
    <row r="12" spans="1:26" ht="16.5">
      <c r="A12" s="176">
        <v>4</v>
      </c>
      <c r="B12" s="177" t="str">
        <f>'2018'!B33</f>
        <v>E8427423</v>
      </c>
      <c r="C12" s="177" t="s">
        <v>332</v>
      </c>
      <c r="D12" s="178" t="s">
        <v>409</v>
      </c>
      <c r="E12" s="179" t="str">
        <f>'2018'!AO33</f>
        <v>229550026174331</v>
      </c>
      <c r="F12" s="180"/>
      <c r="G12" s="177" t="str">
        <f>'2018'!AI33</f>
        <v>GUSAR ALPIANA</v>
      </c>
      <c r="H12" s="181" t="str">
        <f>'2018'!E33</f>
        <v>IRWANTO</v>
      </c>
      <c r="I12" s="181" t="str">
        <f>'2018'!F33</f>
        <v>JAKARTA</v>
      </c>
      <c r="J12" s="181" t="str">
        <f>'2018'!AM33</f>
        <v>1 pasal : Pasal 291 ayat (2) Jo Pasal 106 ayat (8)</v>
      </c>
      <c r="K12" s="177" t="str">
        <f>'2018'!S33</f>
        <v>20|STNK</v>
      </c>
      <c r="L12" s="177" t="str">
        <f>'2018'!W33</f>
        <v>1|SEPEDA MOTOR</v>
      </c>
      <c r="M12" s="177" t="str">
        <f>'2018'!AA33</f>
        <v>B3068BDY</v>
      </c>
      <c r="N12" s="176"/>
      <c r="O12" s="179"/>
      <c r="P12" s="176"/>
      <c r="Q12" s="176"/>
      <c r="R12" s="176"/>
      <c r="S12" s="180"/>
      <c r="T12" s="182"/>
      <c r="U12" s="183"/>
      <c r="V12" s="184">
        <v>69000</v>
      </c>
      <c r="W12" s="184">
        <v>1000</v>
      </c>
      <c r="X12" s="185" t="s">
        <v>421</v>
      </c>
    </row>
    <row r="13" spans="1:26" ht="16.5">
      <c r="A13" s="176">
        <v>5</v>
      </c>
      <c r="B13" s="177" t="str">
        <f>'2018'!B35</f>
        <v>e8427618</v>
      </c>
      <c r="C13" s="177" t="s">
        <v>332</v>
      </c>
      <c r="D13" s="178" t="s">
        <v>409</v>
      </c>
      <c r="E13" s="179" t="str">
        <f>'2018'!AO35</f>
        <v>229550026077343</v>
      </c>
      <c r="F13" s="180"/>
      <c r="G13" s="177" t="str">
        <f>'2018'!AI35</f>
        <v>YUKHA</v>
      </c>
      <c r="H13" s="181" t="str">
        <f>'2018'!E35</f>
        <v>ADAM Z</v>
      </c>
      <c r="I13" s="181" t="str">
        <f>'2018'!F35</f>
        <v>CILOGON</v>
      </c>
      <c r="J13" s="181" t="str">
        <f>'2018'!AM35</f>
        <v>1 pasal : Pasal 291 ayat (2) Jo Pasal 106 ayat (8)</v>
      </c>
      <c r="K13" s="177" t="str">
        <f>'2018'!S35</f>
        <v>20|STNK</v>
      </c>
      <c r="L13" s="177" t="str">
        <f>'2018'!W35</f>
        <v>1|SEPEDA MOTOR</v>
      </c>
      <c r="M13" s="177" t="str">
        <f>'2018'!AA35</f>
        <v>A5192HU</v>
      </c>
      <c r="N13" s="176"/>
      <c r="O13" s="179"/>
      <c r="P13" s="176"/>
      <c r="Q13" s="176"/>
      <c r="R13" s="176"/>
      <c r="S13" s="180"/>
      <c r="T13" s="182"/>
      <c r="U13" s="183"/>
      <c r="V13" s="184">
        <v>69000</v>
      </c>
      <c r="W13" s="184">
        <v>1000</v>
      </c>
      <c r="X13" s="185" t="s">
        <v>421</v>
      </c>
    </row>
    <row r="14" spans="1:26" ht="16.5">
      <c r="A14" s="176">
        <v>6</v>
      </c>
      <c r="B14" s="177" t="str">
        <f>'2018'!B36</f>
        <v>e8427736</v>
      </c>
      <c r="C14" s="177" t="s">
        <v>332</v>
      </c>
      <c r="D14" s="178" t="s">
        <v>409</v>
      </c>
      <c r="E14" s="179" t="str">
        <f>'2018'!AO36</f>
        <v>227680026103970</v>
      </c>
      <c r="F14" s="180"/>
      <c r="G14" s="177" t="str">
        <f>'2018'!AI36</f>
        <v>MUHAMMAD</v>
      </c>
      <c r="H14" s="181" t="str">
        <f>'2018'!E36</f>
        <v>SAPTONO</v>
      </c>
      <c r="I14" s="181" t="str">
        <f>'2018'!F36</f>
        <v>KALODRAN SERANG</v>
      </c>
      <c r="J14" s="181" t="str">
        <f>'2018'!AM36</f>
        <v>1 pasal : Pasal 281 jo Pasal 77 ayat (1)</v>
      </c>
      <c r="K14" s="177" t="str">
        <f>'2018'!S36</f>
        <v>20|STNK</v>
      </c>
      <c r="L14" s="177" t="str">
        <f>'2018'!W36</f>
        <v>3|MINI BUS</v>
      </c>
      <c r="M14" s="177" t="str">
        <f>'2018'!AA36</f>
        <v>A1353DS</v>
      </c>
      <c r="N14" s="176"/>
      <c r="O14" s="179"/>
      <c r="P14" s="176"/>
      <c r="Q14" s="176"/>
      <c r="R14" s="176"/>
      <c r="S14" s="180"/>
      <c r="T14" s="182"/>
      <c r="U14" s="183"/>
      <c r="V14" s="184">
        <v>99000</v>
      </c>
      <c r="W14" s="184">
        <v>1000</v>
      </c>
      <c r="X14" s="185" t="s">
        <v>421</v>
      </c>
    </row>
    <row r="15" spans="1:26" ht="16.5">
      <c r="A15" s="186">
        <v>7</v>
      </c>
      <c r="B15" s="187" t="str">
        <f>'2018'!B37</f>
        <v>E8427650</v>
      </c>
      <c r="C15" s="187" t="s">
        <v>332</v>
      </c>
      <c r="D15" s="188" t="s">
        <v>409</v>
      </c>
      <c r="E15" s="189" t="str">
        <f>'2018'!AO37</f>
        <v>229550026193515</v>
      </c>
      <c r="F15" s="190"/>
      <c r="G15" s="187" t="str">
        <f>'2018'!AI37</f>
        <v>LUHUR PAMBUDI</v>
      </c>
      <c r="H15" s="191" t="str">
        <f>'2018'!E37</f>
        <v>HAFSON</v>
      </c>
      <c r="I15" s="191" t="str">
        <f>'2018'!F37</f>
        <v>MANCAK SERANG</v>
      </c>
      <c r="J15" s="191" t="str">
        <f>'2018'!AM37</f>
        <v>1 pasal : Pasal 307 Jo Pasal 169 ayat (1)</v>
      </c>
      <c r="K15" s="187" t="str">
        <f>'2018'!S37</f>
        <v>20|STNK</v>
      </c>
      <c r="L15" s="187" t="str">
        <f>'2018'!W37</f>
        <v>6|TRUCK BESAR</v>
      </c>
      <c r="M15" s="187" t="str">
        <f>'2018'!AA37</f>
        <v>A9350W</v>
      </c>
      <c r="N15" s="186"/>
      <c r="O15" s="189"/>
      <c r="P15" s="186"/>
      <c r="Q15" s="186"/>
      <c r="R15" s="186"/>
      <c r="S15" s="190"/>
      <c r="T15" s="192"/>
      <c r="U15" s="193"/>
      <c r="V15" s="194">
        <v>149000</v>
      </c>
      <c r="W15" s="194">
        <v>1000</v>
      </c>
      <c r="X15" s="195" t="s">
        <v>421</v>
      </c>
    </row>
    <row r="16" spans="1:26">
      <c r="V16" s="213">
        <f>SUM(V9:V15)</f>
        <v>753000</v>
      </c>
    </row>
    <row r="17" spans="1:24">
      <c r="A17" s="204"/>
      <c r="B17" s="205"/>
      <c r="C17" s="206"/>
      <c r="D17" s="205" t="s">
        <v>423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7"/>
      <c r="P17" s="207"/>
      <c r="Q17" s="207"/>
      <c r="R17" s="207"/>
      <c r="S17" s="207"/>
      <c r="T17" s="207"/>
      <c r="U17" s="207"/>
      <c r="V17" s="208" t="s">
        <v>424</v>
      </c>
      <c r="W17" s="209"/>
      <c r="X17" s="209"/>
    </row>
    <row r="18" spans="1:24">
      <c r="A18" s="208" t="s">
        <v>425</v>
      </c>
      <c r="B18" s="208"/>
      <c r="C18" s="210"/>
      <c r="D18" s="208" t="s">
        <v>423</v>
      </c>
      <c r="E18" s="208"/>
      <c r="F18" s="208"/>
      <c r="G18" s="208"/>
      <c r="H18" s="208"/>
      <c r="I18" s="205"/>
      <c r="J18" s="211"/>
      <c r="K18" s="205"/>
      <c r="L18" s="205"/>
      <c r="M18" s="205"/>
      <c r="N18" s="205"/>
      <c r="O18" s="207"/>
      <c r="P18" s="207"/>
      <c r="Q18" s="207"/>
      <c r="R18" s="207"/>
      <c r="S18" s="207"/>
      <c r="T18" s="207"/>
      <c r="U18" s="207"/>
      <c r="V18" s="208" t="s">
        <v>426</v>
      </c>
      <c r="W18" s="209"/>
      <c r="X18" s="209"/>
    </row>
    <row r="19" spans="1:24">
      <c r="A19" s="209"/>
      <c r="B19" s="208"/>
      <c r="C19" s="210"/>
      <c r="D19" s="208" t="s">
        <v>423</v>
      </c>
      <c r="E19" s="208"/>
      <c r="F19" s="208"/>
      <c r="G19" s="208"/>
      <c r="H19" s="208"/>
      <c r="I19" s="205"/>
      <c r="J19" s="205"/>
      <c r="K19" s="205"/>
      <c r="L19" s="205"/>
      <c r="M19" s="205"/>
      <c r="N19" s="205"/>
      <c r="O19" s="207"/>
      <c r="P19" s="207"/>
      <c r="Q19" s="207"/>
      <c r="R19" s="207"/>
      <c r="S19" s="207"/>
      <c r="T19" s="207"/>
      <c r="U19" s="207"/>
      <c r="V19" s="209"/>
      <c r="W19" s="209"/>
      <c r="X19" s="209"/>
    </row>
    <row r="20" spans="1:24">
      <c r="A20" s="209"/>
      <c r="B20" s="208"/>
      <c r="C20" s="210"/>
      <c r="D20" s="208"/>
      <c r="E20" s="208"/>
      <c r="F20" s="208"/>
      <c r="G20" s="208"/>
      <c r="H20" s="208"/>
      <c r="I20" s="205"/>
      <c r="J20" s="205"/>
      <c r="K20" s="205"/>
      <c r="L20" s="205"/>
      <c r="M20" s="205"/>
      <c r="N20" s="205"/>
      <c r="O20" s="207"/>
      <c r="P20" s="207"/>
      <c r="Q20" s="207"/>
      <c r="R20" s="207"/>
      <c r="S20" s="207"/>
      <c r="T20" s="207"/>
      <c r="U20" s="207"/>
      <c r="V20" s="209"/>
      <c r="W20" s="209"/>
      <c r="X20" s="209"/>
    </row>
    <row r="21" spans="1:24">
      <c r="A21" s="209"/>
      <c r="B21" s="208"/>
      <c r="C21" s="210"/>
      <c r="D21" s="208" t="s">
        <v>423</v>
      </c>
      <c r="E21" s="208"/>
      <c r="F21" s="208"/>
      <c r="G21" s="208"/>
      <c r="H21" s="208"/>
      <c r="I21" s="205"/>
      <c r="J21" s="211"/>
      <c r="K21" s="205"/>
      <c r="L21" s="205"/>
      <c r="M21" s="205"/>
      <c r="N21" s="205"/>
      <c r="O21" s="207"/>
      <c r="P21" s="207"/>
      <c r="Q21" s="207"/>
      <c r="R21" s="207"/>
      <c r="S21" s="207"/>
      <c r="T21" s="207"/>
      <c r="U21" s="207"/>
      <c r="V21" s="209"/>
      <c r="W21" s="209"/>
      <c r="X21" s="209"/>
    </row>
    <row r="22" spans="1:24">
      <c r="A22" s="212" t="s">
        <v>427</v>
      </c>
      <c r="B22" s="208"/>
      <c r="C22" s="210"/>
      <c r="D22" s="208" t="s">
        <v>423</v>
      </c>
      <c r="E22" s="208"/>
      <c r="F22" s="208"/>
      <c r="G22" s="208"/>
      <c r="H22" s="208"/>
      <c r="I22" s="205"/>
      <c r="J22" s="205"/>
      <c r="K22" s="205"/>
      <c r="L22" s="205"/>
      <c r="M22" s="205"/>
      <c r="N22" s="205"/>
      <c r="O22" s="207"/>
      <c r="P22" s="207"/>
      <c r="Q22" s="207"/>
      <c r="R22" s="207"/>
      <c r="S22" s="207"/>
      <c r="T22" s="207"/>
      <c r="U22" s="207"/>
      <c r="V22" s="212" t="s">
        <v>428</v>
      </c>
      <c r="W22" s="209"/>
      <c r="X22" s="209"/>
    </row>
  </sheetData>
  <dataValidations count="1">
    <dataValidation type="list" allowBlank="1" showInputMessage="1" showErrorMessage="1" sqref="D9:D15">
      <formula1>"BIRU,MERAH"</formula1>
    </dataValidation>
  </dataValidations>
  <pageMargins left="0.4" right="0.38" top="0.74803149606299213" bottom="0.74803149606299213" header="0.31496062992125984" footer="0.31496062992125984"/>
  <pageSetup paperSize="9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4" sqref="A14:IV14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55"/>
  <sheetViews>
    <sheetView topLeftCell="A82" workbookViewId="0">
      <selection activeCell="D35" sqref="D35"/>
    </sheetView>
  </sheetViews>
  <sheetFormatPr defaultRowHeight="12.75"/>
  <cols>
    <col min="1" max="1" width="5.42578125" style="3" customWidth="1"/>
    <col min="2" max="2" width="39.5703125" style="5" customWidth="1"/>
    <col min="3" max="3" width="25" customWidth="1"/>
    <col min="4" max="4" width="21.140625" style="3" customWidth="1"/>
    <col min="5" max="5" width="24.85546875" customWidth="1"/>
  </cols>
  <sheetData>
    <row r="1" spans="1:6">
      <c r="B1" s="4"/>
    </row>
    <row r="2" spans="1:6">
      <c r="B2" s="4"/>
    </row>
    <row r="3" spans="1:6">
      <c r="B3" s="4"/>
    </row>
    <row r="4" spans="1:6">
      <c r="B4"/>
    </row>
    <row r="5" spans="1:6">
      <c r="B5"/>
    </row>
    <row r="6" spans="1:6" ht="15.75">
      <c r="B6" s="2"/>
    </row>
    <row r="7" spans="1:6">
      <c r="B7" s="4"/>
    </row>
    <row r="8" spans="1:6">
      <c r="B8"/>
    </row>
    <row r="9" spans="1:6" ht="13.5" customHeight="1">
      <c r="A9" s="158" t="s">
        <v>46</v>
      </c>
      <c r="B9" s="158" t="s">
        <v>53</v>
      </c>
      <c r="C9" s="158" t="s">
        <v>55</v>
      </c>
      <c r="D9" s="158" t="s">
        <v>57</v>
      </c>
      <c r="E9" s="158" t="s">
        <v>56</v>
      </c>
      <c r="F9" s="156" t="s">
        <v>58</v>
      </c>
    </row>
    <row r="10" spans="1:6" ht="13.5" customHeight="1">
      <c r="A10" s="158"/>
      <c r="B10" s="158"/>
      <c r="C10" s="158"/>
      <c r="D10" s="158"/>
      <c r="E10" s="158"/>
      <c r="F10" s="157"/>
    </row>
    <row r="11" spans="1:6" ht="13.5" customHeight="1">
      <c r="A11" s="20"/>
      <c r="B11" s="20"/>
      <c r="C11" s="20"/>
      <c r="D11" s="20"/>
      <c r="E11" s="20"/>
      <c r="F11" s="13"/>
    </row>
    <row r="12" spans="1:6" ht="14.25">
      <c r="A12" s="22">
        <v>1</v>
      </c>
      <c r="B12" s="14" t="s">
        <v>77</v>
      </c>
      <c r="C12" s="21" t="s">
        <v>78</v>
      </c>
      <c r="D12" s="25">
        <f>COUNTIF('2018'!A:AN,"INDRA F")</f>
        <v>0</v>
      </c>
      <c r="E12" s="26">
        <f>D12*10000</f>
        <v>0</v>
      </c>
      <c r="F12" s="13"/>
    </row>
    <row r="13" spans="1:6" ht="14.25">
      <c r="A13" s="22">
        <v>2</v>
      </c>
      <c r="B13" s="14" t="s">
        <v>79</v>
      </c>
      <c r="C13" s="21" t="s">
        <v>80</v>
      </c>
      <c r="D13" s="25">
        <f>COUNTIF('2018'!A:AN,"SUPARJI")</f>
        <v>0</v>
      </c>
      <c r="E13" s="26">
        <f t="shared" ref="E13:E51" si="0">D13*10000</f>
        <v>0</v>
      </c>
      <c r="F13" s="13"/>
    </row>
    <row r="14" spans="1:6" ht="14.25">
      <c r="A14" s="22">
        <v>3</v>
      </c>
      <c r="B14" s="14" t="s">
        <v>81</v>
      </c>
      <c r="C14" s="21" t="s">
        <v>82</v>
      </c>
      <c r="D14" s="25">
        <f>COUNTIF('2018'!A:AN,"BAMBANG A")</f>
        <v>0</v>
      </c>
      <c r="E14" s="26">
        <f t="shared" si="0"/>
        <v>0</v>
      </c>
      <c r="F14" s="13"/>
    </row>
    <row r="15" spans="1:6" ht="14.25">
      <c r="A15" s="22">
        <v>4</v>
      </c>
      <c r="B15" s="51" t="s">
        <v>83</v>
      </c>
      <c r="C15" s="22" t="s">
        <v>84</v>
      </c>
      <c r="D15" s="25">
        <f>COUNTIF('2018'!A:AN,"SURATNO")</f>
        <v>0</v>
      </c>
      <c r="E15" s="26">
        <f t="shared" si="0"/>
        <v>0</v>
      </c>
      <c r="F15" s="13"/>
    </row>
    <row r="16" spans="1:6" ht="14.25">
      <c r="A16" s="22">
        <v>5</v>
      </c>
      <c r="B16" s="18" t="s">
        <v>85</v>
      </c>
      <c r="C16" s="19" t="s">
        <v>86</v>
      </c>
      <c r="D16" s="25">
        <f>COUNTIF('2018'!A:AN,"MANSUR")</f>
        <v>0</v>
      </c>
      <c r="E16" s="26">
        <f t="shared" si="0"/>
        <v>0</v>
      </c>
      <c r="F16" s="13"/>
    </row>
    <row r="17" spans="1:6" ht="14.25">
      <c r="A17" s="22">
        <v>6</v>
      </c>
      <c r="B17" s="15" t="s">
        <v>87</v>
      </c>
      <c r="C17" s="22" t="s">
        <v>88</v>
      </c>
      <c r="D17" s="25">
        <f>COUNTIF('2018'!A:AN,"ROHMAT")</f>
        <v>0</v>
      </c>
      <c r="E17" s="26">
        <f t="shared" si="0"/>
        <v>0</v>
      </c>
      <c r="F17" s="13"/>
    </row>
    <row r="18" spans="1:6" ht="14.25">
      <c r="A18" s="22">
        <v>7</v>
      </c>
      <c r="B18" s="15" t="s">
        <v>89</v>
      </c>
      <c r="C18" s="22" t="s">
        <v>90</v>
      </c>
      <c r="D18" s="25">
        <f>COUNTIF('2018'!A:AN,"HERI H")</f>
        <v>0</v>
      </c>
      <c r="E18" s="26">
        <f t="shared" si="0"/>
        <v>0</v>
      </c>
      <c r="F18" s="13"/>
    </row>
    <row r="19" spans="1:6" ht="14.25">
      <c r="A19" s="22">
        <v>8</v>
      </c>
      <c r="B19" s="16" t="s">
        <v>91</v>
      </c>
      <c r="C19" s="52" t="s">
        <v>92</v>
      </c>
      <c r="D19" s="25">
        <f>COUNTIF('2018'!A:AN,"SADAR")</f>
        <v>0</v>
      </c>
      <c r="E19" s="26">
        <f t="shared" si="0"/>
        <v>0</v>
      </c>
      <c r="F19" s="13"/>
    </row>
    <row r="20" spans="1:6" ht="14.25">
      <c r="A20" s="22">
        <v>9</v>
      </c>
      <c r="B20" s="15" t="s">
        <v>93</v>
      </c>
      <c r="C20" s="22" t="s">
        <v>94</v>
      </c>
      <c r="D20" s="25">
        <f>COUNTIF('2018'!A:AN,"WIDARSANA")</f>
        <v>0</v>
      </c>
      <c r="E20" s="26">
        <f t="shared" si="0"/>
        <v>0</v>
      </c>
      <c r="F20" s="13"/>
    </row>
    <row r="21" spans="1:6" ht="14.25">
      <c r="A21" s="22">
        <v>10</v>
      </c>
      <c r="B21" s="15" t="s">
        <v>95</v>
      </c>
      <c r="C21" s="22" t="s">
        <v>96</v>
      </c>
      <c r="D21" s="25">
        <f>COUNTIF('2018'!A:AN,"BENY K")</f>
        <v>0</v>
      </c>
      <c r="E21" s="26">
        <f t="shared" si="0"/>
        <v>0</v>
      </c>
      <c r="F21" s="13"/>
    </row>
    <row r="22" spans="1:6" ht="14.25">
      <c r="A22" s="22">
        <v>11</v>
      </c>
      <c r="B22" s="14" t="s">
        <v>97</v>
      </c>
      <c r="C22" s="53" t="s">
        <v>98</v>
      </c>
      <c r="D22" s="25">
        <f>COUNTIF('2018'!A:AN,"RASWANTO")</f>
        <v>0</v>
      </c>
      <c r="E22" s="26">
        <f t="shared" si="0"/>
        <v>0</v>
      </c>
      <c r="F22" s="13"/>
    </row>
    <row r="23" spans="1:6" ht="14.25">
      <c r="A23" s="22">
        <v>12</v>
      </c>
      <c r="B23" s="16" t="s">
        <v>50</v>
      </c>
      <c r="C23" s="52" t="s">
        <v>99</v>
      </c>
      <c r="D23" s="25">
        <f>COUNTIF('2018'!A:AN,"TATA SUYANI")</f>
        <v>0</v>
      </c>
      <c r="E23" s="26">
        <f t="shared" si="0"/>
        <v>0</v>
      </c>
      <c r="F23" s="13"/>
    </row>
    <row r="24" spans="1:6" ht="14.25">
      <c r="A24" s="22">
        <v>13</v>
      </c>
      <c r="B24" s="14" t="s">
        <v>100</v>
      </c>
      <c r="C24" s="21" t="s">
        <v>101</v>
      </c>
      <c r="D24" s="25">
        <f>COUNTIF('2018'!A:AN,"BENNY K")</f>
        <v>0</v>
      </c>
      <c r="E24" s="26">
        <f t="shared" si="0"/>
        <v>0</v>
      </c>
      <c r="F24" s="13"/>
    </row>
    <row r="25" spans="1:6" ht="14.25">
      <c r="A25" s="22">
        <v>14</v>
      </c>
      <c r="B25" s="14" t="s">
        <v>102</v>
      </c>
      <c r="C25" s="21" t="s">
        <v>103</v>
      </c>
      <c r="D25" s="25">
        <f>COUNTIF('2018'!A:AN,"FERRY D")</f>
        <v>0</v>
      </c>
      <c r="E25" s="26">
        <f t="shared" si="0"/>
        <v>0</v>
      </c>
      <c r="F25" s="13"/>
    </row>
    <row r="26" spans="1:6" ht="14.25">
      <c r="A26" s="22">
        <v>15</v>
      </c>
      <c r="B26" s="17" t="s">
        <v>104</v>
      </c>
      <c r="C26" s="23" t="s">
        <v>105</v>
      </c>
      <c r="D26" s="25">
        <f>COUNTIF('2018'!A:AN,"I KETUT")</f>
        <v>0</v>
      </c>
      <c r="E26" s="26">
        <f t="shared" si="0"/>
        <v>0</v>
      </c>
      <c r="F26" s="13"/>
    </row>
    <row r="27" spans="1:6" ht="14.25">
      <c r="A27" s="22">
        <v>16</v>
      </c>
      <c r="B27" s="17" t="s">
        <v>106</v>
      </c>
      <c r="C27" s="23" t="s">
        <v>107</v>
      </c>
      <c r="D27" s="25">
        <f>COUNTIF('2018'!A:AN,"I GEDE")</f>
        <v>0</v>
      </c>
      <c r="E27" s="26">
        <f t="shared" si="0"/>
        <v>0</v>
      </c>
      <c r="F27" s="13"/>
    </row>
    <row r="28" spans="1:6" ht="14.25">
      <c r="A28" s="22">
        <v>17</v>
      </c>
      <c r="B28" s="15" t="s">
        <v>108</v>
      </c>
      <c r="C28" s="22" t="s">
        <v>109</v>
      </c>
      <c r="D28" s="25">
        <f>COUNTIF('2018'!A:AN,"BOBONG")</f>
        <v>0</v>
      </c>
      <c r="E28" s="26">
        <f t="shared" si="0"/>
        <v>0</v>
      </c>
      <c r="F28" s="13"/>
    </row>
    <row r="29" spans="1:6" ht="14.25">
      <c r="A29" s="22">
        <v>18</v>
      </c>
      <c r="B29" s="14" t="s">
        <v>110</v>
      </c>
      <c r="C29" s="21" t="s">
        <v>111</v>
      </c>
      <c r="D29" s="25">
        <f>COUNTIF('2018'!A:AN,"HARIS")</f>
        <v>0</v>
      </c>
      <c r="E29" s="26">
        <f t="shared" si="0"/>
        <v>0</v>
      </c>
      <c r="F29" s="13"/>
    </row>
    <row r="30" spans="1:6" ht="14.25">
      <c r="A30" s="22">
        <v>19</v>
      </c>
      <c r="B30" s="15" t="s">
        <v>112</v>
      </c>
      <c r="C30" s="22" t="s">
        <v>113</v>
      </c>
      <c r="D30" s="25">
        <f>COUNTIF('2018'!A:AN,"ERGAN")</f>
        <v>0</v>
      </c>
      <c r="E30" s="26">
        <f t="shared" si="0"/>
        <v>0</v>
      </c>
      <c r="F30" s="13"/>
    </row>
    <row r="31" spans="1:6" ht="14.25">
      <c r="A31" s="22">
        <v>20</v>
      </c>
      <c r="B31" s="14" t="s">
        <v>114</v>
      </c>
      <c r="C31" s="21" t="s">
        <v>115</v>
      </c>
      <c r="D31" s="25">
        <f>COUNTIF('2018'!A:AN,"JEANY V")</f>
        <v>0</v>
      </c>
      <c r="E31" s="26">
        <f t="shared" si="0"/>
        <v>0</v>
      </c>
      <c r="F31" s="13"/>
    </row>
    <row r="32" spans="1:6" ht="14.25">
      <c r="A32" s="22">
        <v>21</v>
      </c>
      <c r="B32" s="14" t="s">
        <v>116</v>
      </c>
      <c r="C32" s="21" t="s">
        <v>117</v>
      </c>
      <c r="D32" s="25">
        <f>COUNTIF('2018'!A:AN,"GUSAR")</f>
        <v>0</v>
      </c>
      <c r="E32" s="26">
        <f t="shared" si="0"/>
        <v>0</v>
      </c>
      <c r="F32" s="13"/>
    </row>
    <row r="33" spans="1:6" ht="14.25">
      <c r="A33" s="22">
        <v>22</v>
      </c>
      <c r="B33" s="15" t="s">
        <v>118</v>
      </c>
      <c r="C33" s="22" t="s">
        <v>119</v>
      </c>
      <c r="D33" s="25">
        <f>COUNTIF('2018'!A:AN,"HENDRO")</f>
        <v>0</v>
      </c>
      <c r="E33" s="26">
        <f t="shared" si="0"/>
        <v>0</v>
      </c>
      <c r="F33" s="13"/>
    </row>
    <row r="34" spans="1:6" ht="14.25">
      <c r="A34" s="22">
        <v>23</v>
      </c>
      <c r="B34" s="14" t="s">
        <v>75</v>
      </c>
      <c r="C34" s="21" t="s">
        <v>120</v>
      </c>
      <c r="D34" s="25">
        <f>COUNTIF('2018'!A:AN,"MARJUKI")</f>
        <v>1</v>
      </c>
      <c r="E34" s="26">
        <f t="shared" si="0"/>
        <v>10000</v>
      </c>
      <c r="F34" s="13"/>
    </row>
    <row r="35" spans="1:6" ht="14.25">
      <c r="A35" s="22">
        <v>24</v>
      </c>
      <c r="B35" s="15" t="s">
        <v>121</v>
      </c>
      <c r="C35" s="22" t="s">
        <v>122</v>
      </c>
      <c r="D35" s="25">
        <f>COUNTIF('2018'!A:AN,"WILDAN")</f>
        <v>0</v>
      </c>
      <c r="E35" s="26">
        <f t="shared" si="0"/>
        <v>0</v>
      </c>
      <c r="F35" s="13"/>
    </row>
    <row r="36" spans="1:6" ht="14.25">
      <c r="A36" s="22">
        <v>25</v>
      </c>
      <c r="B36" s="18" t="s">
        <v>123</v>
      </c>
      <c r="C36" s="19" t="s">
        <v>124</v>
      </c>
      <c r="D36" s="25">
        <f>COUNTIF('2018'!A:AN,"RIYANDI")</f>
        <v>0</v>
      </c>
      <c r="E36" s="26">
        <f t="shared" si="0"/>
        <v>0</v>
      </c>
      <c r="F36" s="13"/>
    </row>
    <row r="37" spans="1:6" ht="14.25">
      <c r="A37" s="22">
        <v>26</v>
      </c>
      <c r="B37" s="17" t="s">
        <v>125</v>
      </c>
      <c r="C37" s="23" t="s">
        <v>126</v>
      </c>
      <c r="D37" s="25">
        <f>COUNTIF('2018'!A:AN,"DJUMADI")</f>
        <v>0</v>
      </c>
      <c r="E37" s="26">
        <f t="shared" si="0"/>
        <v>0</v>
      </c>
      <c r="F37" s="13"/>
    </row>
    <row r="38" spans="1:6" ht="14.25">
      <c r="A38" s="22">
        <v>27</v>
      </c>
      <c r="B38" s="24" t="s">
        <v>127</v>
      </c>
      <c r="C38" s="54" t="s">
        <v>128</v>
      </c>
      <c r="D38" s="25">
        <f>COUNTIF('2018'!A:AN,"PUJIYANTO")</f>
        <v>0</v>
      </c>
      <c r="E38" s="26">
        <f t="shared" si="0"/>
        <v>0</v>
      </c>
      <c r="F38" s="13"/>
    </row>
    <row r="39" spans="1:6" ht="14.25">
      <c r="A39" s="22">
        <v>28</v>
      </c>
      <c r="B39" s="14" t="s">
        <v>129</v>
      </c>
      <c r="C39" s="21" t="s">
        <v>130</v>
      </c>
      <c r="D39" s="25">
        <f>COUNTIF('2018'!A:AN,"ANDRIE")</f>
        <v>0</v>
      </c>
      <c r="E39" s="26">
        <f t="shared" si="0"/>
        <v>0</v>
      </c>
      <c r="F39" s="13"/>
    </row>
    <row r="40" spans="1:6" ht="14.25">
      <c r="A40" s="22">
        <v>29</v>
      </c>
      <c r="B40" s="14" t="s">
        <v>131</v>
      </c>
      <c r="C40" s="21" t="s">
        <v>132</v>
      </c>
      <c r="D40" s="25">
        <f>COUNTIF('2018'!A:AN,"YUDIRINO")</f>
        <v>0</v>
      </c>
      <c r="E40" s="26">
        <f t="shared" si="0"/>
        <v>0</v>
      </c>
      <c r="F40" s="13"/>
    </row>
    <row r="41" spans="1:6" ht="14.25">
      <c r="A41" s="22">
        <v>30</v>
      </c>
      <c r="B41" s="15" t="s">
        <v>133</v>
      </c>
      <c r="C41" s="22" t="s">
        <v>134</v>
      </c>
      <c r="D41" s="25"/>
      <c r="E41" s="26">
        <f t="shared" si="0"/>
        <v>0</v>
      </c>
      <c r="F41" s="13"/>
    </row>
    <row r="42" spans="1:6" ht="14.25">
      <c r="A42" s="22">
        <v>31</v>
      </c>
      <c r="B42" s="14" t="s">
        <v>135</v>
      </c>
      <c r="C42" s="21" t="s">
        <v>136</v>
      </c>
      <c r="D42" s="25">
        <f>COUNTIF('2018'!A:AN,"ENDANG R")</f>
        <v>0</v>
      </c>
      <c r="E42" s="26">
        <f t="shared" si="0"/>
        <v>0</v>
      </c>
      <c r="F42" s="13"/>
    </row>
    <row r="43" spans="1:6" ht="14.25">
      <c r="A43" s="22">
        <v>32</v>
      </c>
      <c r="B43" s="14" t="s">
        <v>137</v>
      </c>
      <c r="C43" s="21" t="s">
        <v>138</v>
      </c>
      <c r="D43" s="25">
        <f>COUNTIF('2018'!A:AN,"IYAN M")</f>
        <v>0</v>
      </c>
      <c r="E43" s="26">
        <f t="shared" si="0"/>
        <v>0</v>
      </c>
      <c r="F43" s="13"/>
    </row>
    <row r="44" spans="1:6" ht="14.25">
      <c r="A44" s="22">
        <v>33</v>
      </c>
      <c r="B44" s="14" t="s">
        <v>139</v>
      </c>
      <c r="C44" s="21" t="s">
        <v>140</v>
      </c>
      <c r="D44" s="25">
        <f>COUNTIF('2018'!A:AN,"M ARIF")</f>
        <v>0</v>
      </c>
      <c r="E44" s="26">
        <f t="shared" si="0"/>
        <v>0</v>
      </c>
      <c r="F44" s="13"/>
    </row>
    <row r="45" spans="1:6" ht="14.25">
      <c r="A45" s="22">
        <v>34</v>
      </c>
      <c r="B45" s="14" t="s">
        <v>141</v>
      </c>
      <c r="C45" s="21" t="s">
        <v>142</v>
      </c>
      <c r="D45" s="25">
        <f>COUNTIF('2018'!A:AN,"REZA I")</f>
        <v>0</v>
      </c>
      <c r="E45" s="26">
        <f t="shared" si="0"/>
        <v>0</v>
      </c>
      <c r="F45" s="13"/>
    </row>
    <row r="46" spans="1:6" ht="14.25">
      <c r="A46" s="22">
        <v>35</v>
      </c>
      <c r="B46" s="15" t="s">
        <v>143</v>
      </c>
      <c r="C46" s="22" t="s">
        <v>144</v>
      </c>
      <c r="D46" s="25"/>
      <c r="E46" s="26">
        <f t="shared" si="0"/>
        <v>0</v>
      </c>
      <c r="F46" s="13"/>
    </row>
    <row r="47" spans="1:6" ht="14.25">
      <c r="A47" s="22">
        <v>36</v>
      </c>
      <c r="B47" s="15" t="s">
        <v>145</v>
      </c>
      <c r="C47" s="22" t="s">
        <v>146</v>
      </c>
      <c r="D47" s="25">
        <f>COUNTIF('2018'!A:AN,"ASEP NUR")</f>
        <v>0</v>
      </c>
      <c r="E47" s="26">
        <f t="shared" si="0"/>
        <v>0</v>
      </c>
      <c r="F47" s="13"/>
    </row>
    <row r="48" spans="1:6" ht="14.25">
      <c r="A48" s="22">
        <v>37</v>
      </c>
      <c r="B48" s="15" t="s">
        <v>147</v>
      </c>
      <c r="C48" s="22" t="s">
        <v>148</v>
      </c>
      <c r="D48" s="25">
        <f>COUNTIF('2018'!A:AN,"MARJOKO")</f>
        <v>0</v>
      </c>
      <c r="E48" s="26">
        <f t="shared" si="0"/>
        <v>0</v>
      </c>
      <c r="F48" s="13"/>
    </row>
    <row r="49" spans="1:6" ht="14.25">
      <c r="A49" s="22">
        <v>38</v>
      </c>
      <c r="B49" s="15" t="s">
        <v>149</v>
      </c>
      <c r="C49" s="22" t="s">
        <v>150</v>
      </c>
      <c r="D49" s="25">
        <f>COUNTIF('2018'!A:AN,"SAEFULLOH")</f>
        <v>0</v>
      </c>
      <c r="E49" s="26">
        <f t="shared" si="0"/>
        <v>0</v>
      </c>
      <c r="F49" s="13"/>
    </row>
    <row r="50" spans="1:6" ht="14.25">
      <c r="A50" s="22">
        <v>39</v>
      </c>
      <c r="B50" s="15" t="s">
        <v>151</v>
      </c>
      <c r="C50" s="22" t="s">
        <v>152</v>
      </c>
      <c r="D50" s="25">
        <f>COUNTIF('2018'!A:AN,"ROBBY P")</f>
        <v>0</v>
      </c>
      <c r="E50" s="26">
        <f t="shared" si="0"/>
        <v>0</v>
      </c>
      <c r="F50" s="13"/>
    </row>
    <row r="51" spans="1:6" ht="14.25">
      <c r="A51" s="22">
        <v>40</v>
      </c>
      <c r="B51" s="16" t="s">
        <v>153</v>
      </c>
      <c r="C51" s="52" t="s">
        <v>154</v>
      </c>
      <c r="D51" s="25">
        <f>COUNTIF('2018'!A:AN,"DIAN")</f>
        <v>0</v>
      </c>
      <c r="E51" s="26">
        <f t="shared" si="0"/>
        <v>0</v>
      </c>
      <c r="F51" s="13"/>
    </row>
    <row r="52" spans="1:6" ht="18">
      <c r="A52" s="22">
        <v>41</v>
      </c>
      <c r="B52" s="15" t="s">
        <v>155</v>
      </c>
      <c r="C52" s="22" t="s">
        <v>156</v>
      </c>
      <c r="D52" s="27">
        <f>SUM(D12:D51)</f>
        <v>1</v>
      </c>
      <c r="E52" s="36">
        <f>SUM(E12:E51)</f>
        <v>10000</v>
      </c>
      <c r="F52" s="13"/>
    </row>
    <row r="53" spans="1:6" ht="14.25">
      <c r="A53" s="22">
        <v>42</v>
      </c>
      <c r="B53" s="15" t="s">
        <v>157</v>
      </c>
      <c r="C53" s="22" t="s">
        <v>158</v>
      </c>
    </row>
    <row r="54" spans="1:6" ht="14.25">
      <c r="A54" s="22">
        <v>43</v>
      </c>
      <c r="B54" s="14" t="s">
        <v>159</v>
      </c>
      <c r="C54" s="21" t="s">
        <v>160</v>
      </c>
    </row>
    <row r="55" spans="1:6" ht="14.25">
      <c r="A55" s="22">
        <v>44</v>
      </c>
      <c r="B55" s="14" t="s">
        <v>161</v>
      </c>
      <c r="C55" s="21" t="s">
        <v>162</v>
      </c>
    </row>
    <row r="56" spans="1:6" ht="14.25">
      <c r="A56" s="22">
        <v>45</v>
      </c>
      <c r="B56" s="14" t="s">
        <v>163</v>
      </c>
      <c r="C56" s="21" t="s">
        <v>164</v>
      </c>
    </row>
    <row r="57" spans="1:6" ht="14.25">
      <c r="A57" s="22">
        <v>46</v>
      </c>
      <c r="B57" s="14" t="s">
        <v>165</v>
      </c>
      <c r="C57" s="21" t="s">
        <v>166</v>
      </c>
    </row>
    <row r="58" spans="1:6" ht="14.25">
      <c r="A58" s="22">
        <v>47</v>
      </c>
      <c r="B58" s="14" t="s">
        <v>167</v>
      </c>
      <c r="C58" s="21" t="s">
        <v>168</v>
      </c>
    </row>
    <row r="59" spans="1:6" ht="14.25">
      <c r="A59" s="22">
        <v>48</v>
      </c>
      <c r="B59" s="17" t="s">
        <v>169</v>
      </c>
      <c r="C59" s="23" t="s">
        <v>170</v>
      </c>
    </row>
    <row r="60" spans="1:6" ht="14.25">
      <c r="A60" s="22">
        <v>49</v>
      </c>
      <c r="B60" s="14" t="s">
        <v>171</v>
      </c>
      <c r="C60" s="21" t="s">
        <v>172</v>
      </c>
    </row>
    <row r="61" spans="1:6" ht="14.25">
      <c r="A61" s="22">
        <v>50</v>
      </c>
      <c r="B61" s="55" t="s">
        <v>173</v>
      </c>
      <c r="C61" s="21" t="s">
        <v>174</v>
      </c>
    </row>
    <row r="62" spans="1:6" ht="14.25">
      <c r="A62" s="22">
        <v>51</v>
      </c>
      <c r="B62" s="15" t="s">
        <v>175</v>
      </c>
      <c r="C62" s="22" t="s">
        <v>176</v>
      </c>
    </row>
    <row r="63" spans="1:6" ht="14.25">
      <c r="A63" s="22">
        <v>52</v>
      </c>
      <c r="B63" s="15" t="s">
        <v>177</v>
      </c>
      <c r="C63" s="22" t="s">
        <v>178</v>
      </c>
    </row>
    <row r="64" spans="1:6" ht="14.25">
      <c r="A64" s="22">
        <v>53</v>
      </c>
      <c r="B64" s="15" t="s">
        <v>179</v>
      </c>
      <c r="C64" s="22" t="s">
        <v>180</v>
      </c>
    </row>
    <row r="65" spans="1:3" ht="14.25">
      <c r="A65" s="22">
        <v>54</v>
      </c>
      <c r="B65" s="15" t="s">
        <v>181</v>
      </c>
      <c r="C65" s="22" t="s">
        <v>182</v>
      </c>
    </row>
    <row r="66" spans="1:3" ht="14.25">
      <c r="A66" s="22">
        <v>55</v>
      </c>
      <c r="B66" s="15" t="s">
        <v>183</v>
      </c>
      <c r="C66" s="22" t="s">
        <v>184</v>
      </c>
    </row>
    <row r="67" spans="1:3" ht="14.25">
      <c r="A67" s="22">
        <v>56</v>
      </c>
      <c r="B67" s="15" t="s">
        <v>185</v>
      </c>
      <c r="C67" s="22" t="s">
        <v>186</v>
      </c>
    </row>
    <row r="68" spans="1:3" ht="14.25">
      <c r="A68" s="22">
        <v>57</v>
      </c>
      <c r="B68" s="15" t="s">
        <v>187</v>
      </c>
      <c r="C68" s="22" t="s">
        <v>188</v>
      </c>
    </row>
    <row r="69" spans="1:3" ht="14.25">
      <c r="A69" s="22">
        <v>58</v>
      </c>
      <c r="B69" s="14" t="s">
        <v>189</v>
      </c>
      <c r="C69" s="21" t="s">
        <v>190</v>
      </c>
    </row>
    <row r="70" spans="1:3" ht="14.25">
      <c r="A70" s="22">
        <v>59</v>
      </c>
      <c r="B70" s="14" t="s">
        <v>191</v>
      </c>
      <c r="C70" s="21" t="s">
        <v>192</v>
      </c>
    </row>
    <row r="71" spans="1:3" ht="14.25">
      <c r="A71" s="22">
        <v>60</v>
      </c>
      <c r="B71" s="14" t="s">
        <v>193</v>
      </c>
      <c r="C71" s="21" t="s">
        <v>194</v>
      </c>
    </row>
    <row r="72" spans="1:3" ht="14.25">
      <c r="A72" s="22">
        <v>61</v>
      </c>
      <c r="B72" s="14" t="s">
        <v>195</v>
      </c>
      <c r="C72" s="21" t="s">
        <v>196</v>
      </c>
    </row>
    <row r="73" spans="1:3" ht="14.25">
      <c r="A73" s="22">
        <v>62</v>
      </c>
      <c r="B73" s="56" t="s">
        <v>197</v>
      </c>
      <c r="C73" s="57" t="s">
        <v>198</v>
      </c>
    </row>
    <row r="74" spans="1:3" ht="14.25">
      <c r="A74" s="22">
        <v>63</v>
      </c>
      <c r="B74" s="58" t="s">
        <v>199</v>
      </c>
      <c r="C74" s="53" t="s">
        <v>200</v>
      </c>
    </row>
    <row r="75" spans="1:3" ht="14.25">
      <c r="A75" s="22">
        <v>64</v>
      </c>
      <c r="B75" s="58" t="s">
        <v>201</v>
      </c>
      <c r="C75" s="53" t="s">
        <v>202</v>
      </c>
    </row>
    <row r="76" spans="1:3" ht="14.25">
      <c r="A76" s="22">
        <v>65</v>
      </c>
      <c r="B76" s="17" t="s">
        <v>76</v>
      </c>
      <c r="C76" s="23" t="s">
        <v>203</v>
      </c>
    </row>
    <row r="77" spans="1:3" ht="14.25">
      <c r="A77" s="22">
        <v>66</v>
      </c>
      <c r="B77" s="14" t="s">
        <v>204</v>
      </c>
      <c r="C77" s="21" t="s">
        <v>205</v>
      </c>
    </row>
    <row r="78" spans="1:3" ht="14.25">
      <c r="A78" s="22">
        <v>67</v>
      </c>
      <c r="B78" s="15" t="s">
        <v>206</v>
      </c>
      <c r="C78" s="22" t="s">
        <v>207</v>
      </c>
    </row>
    <row r="79" spans="1:3" ht="14.25">
      <c r="A79" s="22">
        <v>68</v>
      </c>
      <c r="B79" s="15" t="s">
        <v>208</v>
      </c>
      <c r="C79" s="22" t="s">
        <v>209</v>
      </c>
    </row>
    <row r="80" spans="1:3" ht="14.25">
      <c r="A80" s="22">
        <v>69</v>
      </c>
      <c r="B80" s="15" t="s">
        <v>210</v>
      </c>
      <c r="C80" s="22" t="s">
        <v>211</v>
      </c>
    </row>
    <row r="81" spans="1:3" ht="14.25">
      <c r="A81" s="22">
        <v>70</v>
      </c>
      <c r="B81" s="14" t="s">
        <v>212</v>
      </c>
      <c r="C81" s="21" t="s">
        <v>213</v>
      </c>
    </row>
    <row r="82" spans="1:3" ht="14.25">
      <c r="A82" s="22">
        <v>71</v>
      </c>
      <c r="B82" s="15" t="s">
        <v>214</v>
      </c>
      <c r="C82" s="22" t="s">
        <v>215</v>
      </c>
    </row>
    <row r="83" spans="1:3" ht="14.25">
      <c r="A83" s="22">
        <v>72</v>
      </c>
      <c r="B83" s="14" t="s">
        <v>216</v>
      </c>
      <c r="C83" s="21" t="s">
        <v>217</v>
      </c>
    </row>
    <row r="84" spans="1:3" ht="14.25">
      <c r="A84" s="22">
        <v>73</v>
      </c>
      <c r="B84" s="14" t="s">
        <v>218</v>
      </c>
      <c r="C84" s="21" t="s">
        <v>219</v>
      </c>
    </row>
    <row r="85" spans="1:3" ht="14.25">
      <c r="A85" s="22">
        <v>74</v>
      </c>
      <c r="B85" s="15" t="s">
        <v>220</v>
      </c>
      <c r="C85" s="22" t="s">
        <v>221</v>
      </c>
    </row>
    <row r="86" spans="1:3" ht="14.25">
      <c r="A86" s="22">
        <v>75</v>
      </c>
      <c r="B86" s="14" t="s">
        <v>222</v>
      </c>
      <c r="C86" s="21" t="s">
        <v>223</v>
      </c>
    </row>
    <row r="87" spans="1:3" ht="14.25">
      <c r="A87" s="22">
        <v>76</v>
      </c>
      <c r="B87" s="17" t="s">
        <v>224</v>
      </c>
      <c r="C87" s="21" t="s">
        <v>225</v>
      </c>
    </row>
    <row r="88" spans="1:3" ht="14.25">
      <c r="A88" s="22">
        <v>77</v>
      </c>
      <c r="B88" s="15" t="s">
        <v>226</v>
      </c>
      <c r="C88" s="22" t="s">
        <v>227</v>
      </c>
    </row>
    <row r="89" spans="1:3" ht="14.25">
      <c r="A89" s="22">
        <v>78</v>
      </c>
      <c r="B89" s="24" t="s">
        <v>228</v>
      </c>
      <c r="C89" s="54" t="s">
        <v>229</v>
      </c>
    </row>
    <row r="90" spans="1:3" ht="14.25">
      <c r="A90" s="22">
        <v>79</v>
      </c>
      <c r="B90" s="15" t="s">
        <v>74</v>
      </c>
      <c r="C90" s="22" t="s">
        <v>230</v>
      </c>
    </row>
    <row r="91" spans="1:3" ht="14.25">
      <c r="A91" s="22">
        <v>80</v>
      </c>
      <c r="B91" s="15" t="s">
        <v>231</v>
      </c>
      <c r="C91" s="22" t="s">
        <v>232</v>
      </c>
    </row>
    <row r="92" spans="1:3" ht="14.25">
      <c r="A92" s="22">
        <v>81</v>
      </c>
      <c r="B92" s="15" t="s">
        <v>233</v>
      </c>
      <c r="C92" s="22" t="s">
        <v>234</v>
      </c>
    </row>
    <row r="93" spans="1:3" ht="14.25">
      <c r="A93" s="22">
        <v>82</v>
      </c>
      <c r="B93" s="14" t="s">
        <v>235</v>
      </c>
      <c r="C93" s="21" t="s">
        <v>236</v>
      </c>
    </row>
    <row r="94" spans="1:3" ht="14.25">
      <c r="A94" s="22">
        <v>83</v>
      </c>
      <c r="B94" s="14" t="s">
        <v>237</v>
      </c>
      <c r="C94" s="21" t="s">
        <v>238</v>
      </c>
    </row>
    <row r="95" spans="1:3" ht="14.25">
      <c r="A95" s="22">
        <v>84</v>
      </c>
      <c r="B95" s="59" t="s">
        <v>239</v>
      </c>
      <c r="C95" s="60" t="s">
        <v>240</v>
      </c>
    </row>
    <row r="96" spans="1:3" ht="14.25">
      <c r="A96" s="22">
        <v>85</v>
      </c>
      <c r="B96" s="15" t="s">
        <v>241</v>
      </c>
      <c r="C96" s="21" t="s">
        <v>242</v>
      </c>
    </row>
    <row r="97" spans="1:3" ht="14.25">
      <c r="A97" s="22">
        <v>86</v>
      </c>
      <c r="B97" s="14" t="s">
        <v>243</v>
      </c>
      <c r="C97" s="21" t="s">
        <v>244</v>
      </c>
    </row>
    <row r="98" spans="1:3" ht="14.25">
      <c r="A98" s="22">
        <v>87</v>
      </c>
      <c r="B98" s="17" t="s">
        <v>54</v>
      </c>
      <c r="C98" s="23" t="s">
        <v>245</v>
      </c>
    </row>
    <row r="99" spans="1:3" ht="14.25">
      <c r="A99" s="22">
        <v>88</v>
      </c>
      <c r="B99" s="61" t="s">
        <v>246</v>
      </c>
      <c r="C99" s="54" t="s">
        <v>247</v>
      </c>
    </row>
    <row r="100" spans="1:3" ht="14.25">
      <c r="A100" s="22">
        <v>89</v>
      </c>
      <c r="B100" s="56" t="s">
        <v>248</v>
      </c>
      <c r="C100" s="57" t="s">
        <v>249</v>
      </c>
    </row>
    <row r="101" spans="1:3" ht="14.25">
      <c r="A101" s="22">
        <v>90</v>
      </c>
      <c r="B101" s="56" t="s">
        <v>250</v>
      </c>
      <c r="C101" s="57" t="s">
        <v>251</v>
      </c>
    </row>
    <row r="102" spans="1:3">
      <c r="A102" s="4"/>
      <c r="B102" s="7"/>
    </row>
    <row r="103" spans="1:3">
      <c r="A103" s="4"/>
      <c r="B103" s="7"/>
    </row>
    <row r="104" spans="1:3">
      <c r="A104" s="4"/>
      <c r="B104" s="7"/>
    </row>
    <row r="105" spans="1:3">
      <c r="A105" s="4"/>
      <c r="B105" s="7"/>
    </row>
    <row r="106" spans="1:3">
      <c r="A106" s="4"/>
      <c r="B106" s="7"/>
    </row>
    <row r="107" spans="1:3">
      <c r="A107" s="4"/>
      <c r="B107" s="7"/>
    </row>
    <row r="108" spans="1:3">
      <c r="A108" s="4"/>
      <c r="B108" s="7"/>
    </row>
    <row r="109" spans="1:3">
      <c r="A109" s="4"/>
      <c r="B109" s="7"/>
    </row>
    <row r="110" spans="1:3">
      <c r="A110" s="4"/>
      <c r="B110" s="7"/>
    </row>
    <row r="111" spans="1:3">
      <c r="A111" s="4"/>
      <c r="B111" s="1"/>
    </row>
    <row r="112" spans="1:3">
      <c r="A112" s="4"/>
      <c r="B112" s="7"/>
    </row>
    <row r="113" spans="1:2">
      <c r="A113" s="4"/>
      <c r="B113" s="7"/>
    </row>
    <row r="114" spans="1:2">
      <c r="A114" s="4"/>
      <c r="B114" s="7"/>
    </row>
    <row r="115" spans="1:2">
      <c r="A115" s="4"/>
      <c r="B115" s="7"/>
    </row>
    <row r="116" spans="1:2">
      <c r="A116" s="4"/>
      <c r="B116" s="7"/>
    </row>
    <row r="117" spans="1:2">
      <c r="A117" s="4"/>
      <c r="B117" s="7"/>
    </row>
    <row r="118" spans="1:2">
      <c r="A118" s="4"/>
      <c r="B118" s="7"/>
    </row>
    <row r="119" spans="1:2">
      <c r="A119" s="4"/>
      <c r="B119" s="7"/>
    </row>
    <row r="120" spans="1:2">
      <c r="A120" s="4"/>
      <c r="B120" s="7"/>
    </row>
    <row r="121" spans="1:2">
      <c r="A121" s="4"/>
      <c r="B121" s="7"/>
    </row>
    <row r="122" spans="1:2">
      <c r="A122" s="4"/>
      <c r="B122" s="7"/>
    </row>
    <row r="123" spans="1:2">
      <c r="A123" s="4"/>
      <c r="B123" s="7"/>
    </row>
    <row r="124" spans="1:2">
      <c r="A124" s="4"/>
      <c r="B124" s="7"/>
    </row>
    <row r="125" spans="1:2">
      <c r="A125" s="4"/>
      <c r="B125" s="7"/>
    </row>
    <row r="126" spans="1:2">
      <c r="A126" s="4"/>
      <c r="B126" s="7"/>
    </row>
    <row r="127" spans="1:2">
      <c r="A127" s="4"/>
      <c r="B127" s="1"/>
    </row>
    <row r="128" spans="1:2">
      <c r="A128" s="4"/>
      <c r="B128" s="7"/>
    </row>
    <row r="129" spans="1:2">
      <c r="A129" s="4"/>
      <c r="B129" s="29"/>
    </row>
    <row r="130" spans="1:2">
      <c r="A130" s="4"/>
      <c r="B130" s="7"/>
    </row>
    <row r="131" spans="1:2">
      <c r="A131" s="4"/>
      <c r="B131" s="7"/>
    </row>
    <row r="132" spans="1:2">
      <c r="A132" s="4"/>
      <c r="B132" s="7"/>
    </row>
    <row r="133" spans="1:2">
      <c r="A133" s="4"/>
      <c r="B133" s="1"/>
    </row>
    <row r="134" spans="1:2">
      <c r="A134" s="4"/>
      <c r="B134" s="7"/>
    </row>
    <row r="135" spans="1:2">
      <c r="A135" s="4"/>
      <c r="B135" s="7"/>
    </row>
    <row r="136" spans="1:2">
      <c r="A136" s="4"/>
      <c r="B136" s="7"/>
    </row>
    <row r="137" spans="1:2">
      <c r="A137" s="4"/>
      <c r="B137" s="7"/>
    </row>
    <row r="138" spans="1:2">
      <c r="A138" s="4"/>
      <c r="B138" s="7"/>
    </row>
    <row r="139" spans="1:2">
      <c r="A139" s="4"/>
      <c r="B139" s="7"/>
    </row>
    <row r="140" spans="1:2">
      <c r="A140" s="4"/>
      <c r="B140" s="7"/>
    </row>
    <row r="141" spans="1:2">
      <c r="A141" s="4"/>
      <c r="B141" s="7"/>
    </row>
    <row r="142" spans="1:2">
      <c r="A142" s="4"/>
      <c r="B142" s="7"/>
    </row>
    <row r="143" spans="1:2">
      <c r="A143" s="4"/>
      <c r="B143" s="7"/>
    </row>
    <row r="144" spans="1:2">
      <c r="A144" s="4"/>
      <c r="B144" s="7"/>
    </row>
    <row r="145" spans="1:2">
      <c r="A145" s="4"/>
      <c r="B145" s="7"/>
    </row>
    <row r="146" spans="1:2">
      <c r="A146" s="4"/>
      <c r="B146" s="7"/>
    </row>
    <row r="147" spans="1:2">
      <c r="A147" s="4"/>
      <c r="B147" s="7"/>
    </row>
    <row r="148" spans="1:2">
      <c r="A148" s="4"/>
      <c r="B148" s="7"/>
    </row>
    <row r="149" spans="1:2">
      <c r="A149" s="4"/>
      <c r="B149" s="7"/>
    </row>
    <row r="150" spans="1:2">
      <c r="A150" s="4"/>
      <c r="B150" s="7"/>
    </row>
    <row r="151" spans="1:2">
      <c r="A151" s="4"/>
      <c r="B151" s="7"/>
    </row>
    <row r="152" spans="1:2">
      <c r="A152" s="4"/>
      <c r="B152" s="7"/>
    </row>
    <row r="153" spans="1:2">
      <c r="A153" s="4"/>
      <c r="B153" s="7"/>
    </row>
    <row r="154" spans="1:2">
      <c r="A154" s="4"/>
      <c r="B154" s="7"/>
    </row>
    <row r="155" spans="1:2">
      <c r="A155" s="4"/>
      <c r="B155" s="7"/>
    </row>
    <row r="156" spans="1:2">
      <c r="A156" s="4"/>
      <c r="B156" s="7"/>
    </row>
    <row r="157" spans="1:2">
      <c r="A157" s="4"/>
      <c r="B157" s="7"/>
    </row>
    <row r="158" spans="1:2">
      <c r="A158" s="4"/>
      <c r="B158" s="7"/>
    </row>
    <row r="159" spans="1:2">
      <c r="A159" s="4"/>
      <c r="B159" s="7"/>
    </row>
    <row r="160" spans="1:2">
      <c r="A160" s="4"/>
      <c r="B160" s="7"/>
    </row>
    <row r="161" spans="1:2">
      <c r="A161" s="4"/>
      <c r="B161" s="7"/>
    </row>
    <row r="162" spans="1:2">
      <c r="A162" s="4"/>
      <c r="B162" s="7"/>
    </row>
    <row r="163" spans="1:2">
      <c r="A163" s="4"/>
      <c r="B163" s="7"/>
    </row>
    <row r="164" spans="1:2">
      <c r="A164" s="4"/>
      <c r="B164" s="7"/>
    </row>
    <row r="165" spans="1:2">
      <c r="A165" s="4"/>
      <c r="B165" s="7"/>
    </row>
    <row r="166" spans="1:2">
      <c r="A166" s="4"/>
      <c r="B166" s="1"/>
    </row>
    <row r="167" spans="1:2">
      <c r="A167" s="4"/>
      <c r="B167" s="7"/>
    </row>
    <row r="168" spans="1:2">
      <c r="A168" s="4"/>
      <c r="B168" s="7"/>
    </row>
    <row r="169" spans="1:2">
      <c r="A169" s="4"/>
      <c r="B169" s="7"/>
    </row>
    <row r="170" spans="1:2">
      <c r="A170" s="4"/>
      <c r="B170" s="7"/>
    </row>
    <row r="171" spans="1:2">
      <c r="A171" s="4"/>
      <c r="B171" s="7"/>
    </row>
    <row r="172" spans="1:2">
      <c r="A172" s="4"/>
      <c r="B172" s="7"/>
    </row>
    <row r="173" spans="1:2">
      <c r="A173" s="4"/>
      <c r="B173" s="7"/>
    </row>
    <row r="174" spans="1:2">
      <c r="A174" s="4"/>
      <c r="B174" s="7"/>
    </row>
    <row r="175" spans="1:2">
      <c r="A175" s="4"/>
      <c r="B175" s="7"/>
    </row>
    <row r="176" spans="1:2">
      <c r="A176" s="4"/>
      <c r="B176" s="7"/>
    </row>
    <row r="177" spans="1:2">
      <c r="A177" s="4"/>
      <c r="B177" s="1"/>
    </row>
    <row r="178" spans="1:2">
      <c r="A178" s="4"/>
      <c r="B178" s="7"/>
    </row>
    <row r="179" spans="1:2">
      <c r="A179" s="4"/>
      <c r="B179" s="7"/>
    </row>
    <row r="180" spans="1:2">
      <c r="A180" s="4"/>
      <c r="B180" s="7"/>
    </row>
    <row r="181" spans="1:2">
      <c r="A181" s="4"/>
      <c r="B181" s="7"/>
    </row>
    <row r="182" spans="1:2">
      <c r="A182" s="4"/>
      <c r="B182" s="1"/>
    </row>
    <row r="183" spans="1:2">
      <c r="A183" s="4"/>
      <c r="B183" s="7"/>
    </row>
    <row r="184" spans="1:2">
      <c r="A184" s="4"/>
      <c r="B184" s="7"/>
    </row>
    <row r="185" spans="1:2">
      <c r="A185" s="4"/>
      <c r="B185" s="7"/>
    </row>
    <row r="186" spans="1:2">
      <c r="A186" s="4"/>
      <c r="B186" s="7"/>
    </row>
    <row r="187" spans="1:2">
      <c r="A187" s="4"/>
      <c r="B187" s="7"/>
    </row>
    <row r="188" spans="1:2">
      <c r="A188" s="4"/>
      <c r="B188" s="7"/>
    </row>
    <row r="189" spans="1:2">
      <c r="A189" s="4"/>
      <c r="B189" s="7"/>
    </row>
    <row r="190" spans="1:2">
      <c r="A190" s="4"/>
      <c r="B190" s="7"/>
    </row>
    <row r="191" spans="1:2">
      <c r="A191" s="4"/>
      <c r="B191" s="7"/>
    </row>
    <row r="192" spans="1:2">
      <c r="A192" s="4"/>
      <c r="B192" s="7"/>
    </row>
    <row r="193" spans="1:2">
      <c r="A193" s="4"/>
      <c r="B193" s="7"/>
    </row>
    <row r="194" spans="1:2">
      <c r="A194" s="4"/>
      <c r="B194" s="7"/>
    </row>
    <row r="195" spans="1:2">
      <c r="A195" s="4"/>
      <c r="B195" s="7"/>
    </row>
    <row r="196" spans="1:2">
      <c r="A196" s="4"/>
      <c r="B196" s="7"/>
    </row>
    <row r="197" spans="1:2">
      <c r="A197" s="4"/>
      <c r="B197" s="7"/>
    </row>
    <row r="198" spans="1:2">
      <c r="A198" s="4"/>
      <c r="B198" s="7"/>
    </row>
    <row r="199" spans="1:2">
      <c r="A199" s="4"/>
      <c r="B199" s="7"/>
    </row>
    <row r="200" spans="1:2">
      <c r="A200" s="4"/>
      <c r="B200" s="1"/>
    </row>
    <row r="201" spans="1:2">
      <c r="A201" s="4"/>
      <c r="B201" s="7"/>
    </row>
    <row r="202" spans="1:2">
      <c r="A202" s="4"/>
      <c r="B202" s="7"/>
    </row>
    <row r="203" spans="1:2">
      <c r="A203" s="4"/>
      <c r="B203" s="7"/>
    </row>
    <row r="204" spans="1:2">
      <c r="A204" s="4"/>
      <c r="B204" s="7"/>
    </row>
    <row r="205" spans="1:2">
      <c r="A205" s="4"/>
      <c r="B205" s="7"/>
    </row>
    <row r="206" spans="1:2">
      <c r="A206" s="4"/>
      <c r="B206" s="7"/>
    </row>
    <row r="207" spans="1:2" ht="13.5">
      <c r="A207" s="4"/>
      <c r="B207" s="30"/>
    </row>
    <row r="208" spans="1:2" ht="13.5">
      <c r="A208" s="4"/>
      <c r="B208" s="30"/>
    </row>
    <row r="209" spans="1:2" ht="13.5">
      <c r="A209" s="4"/>
      <c r="B209" s="30"/>
    </row>
    <row r="210" spans="1:2" ht="13.5">
      <c r="A210" s="4"/>
      <c r="B210" s="30"/>
    </row>
    <row r="211" spans="1:2" ht="13.5">
      <c r="A211" s="4"/>
      <c r="B211" s="30"/>
    </row>
    <row r="212" spans="1:2" ht="13.5">
      <c r="A212" s="4"/>
      <c r="B212" s="30"/>
    </row>
    <row r="213" spans="1:2" ht="13.5">
      <c r="A213" s="4"/>
      <c r="B213" s="30"/>
    </row>
    <row r="214" spans="1:2">
      <c r="A214" s="4"/>
      <c r="B214" s="1"/>
    </row>
    <row r="215" spans="1:2">
      <c r="A215" s="4"/>
      <c r="B215" s="7"/>
    </row>
    <row r="216" spans="1:2">
      <c r="A216" s="4"/>
      <c r="B216" s="7"/>
    </row>
    <row r="217" spans="1:2">
      <c r="A217" s="4"/>
      <c r="B217" s="7"/>
    </row>
    <row r="218" spans="1:2">
      <c r="A218" s="4"/>
      <c r="B218" s="7"/>
    </row>
    <row r="219" spans="1:2">
      <c r="A219" s="4"/>
      <c r="B219" s="7"/>
    </row>
    <row r="220" spans="1:2">
      <c r="A220" s="4"/>
      <c r="B220" s="7"/>
    </row>
    <row r="221" spans="1:2">
      <c r="A221" s="4"/>
      <c r="B221" s="7"/>
    </row>
    <row r="222" spans="1:2">
      <c r="A222" s="4"/>
      <c r="B222" s="7"/>
    </row>
    <row r="223" spans="1:2">
      <c r="A223" s="4"/>
      <c r="B223" s="7"/>
    </row>
    <row r="224" spans="1:2">
      <c r="A224" s="4"/>
      <c r="B224" s="7"/>
    </row>
    <row r="225" spans="1:2">
      <c r="A225" s="4"/>
      <c r="B225" s="7"/>
    </row>
    <row r="226" spans="1:2">
      <c r="A226" s="4"/>
      <c r="B226" s="7"/>
    </row>
    <row r="227" spans="1:2">
      <c r="A227" s="4"/>
      <c r="B227" s="7"/>
    </row>
    <row r="228" spans="1:2">
      <c r="A228" s="4"/>
      <c r="B228" s="7"/>
    </row>
    <row r="229" spans="1:2">
      <c r="A229" s="4"/>
      <c r="B229" s="7"/>
    </row>
    <row r="230" spans="1:2">
      <c r="A230" s="4"/>
      <c r="B230" s="7"/>
    </row>
    <row r="231" spans="1:2">
      <c r="A231" s="4"/>
      <c r="B231" s="7"/>
    </row>
    <row r="232" spans="1:2">
      <c r="A232" s="4"/>
      <c r="B232" s="7"/>
    </row>
    <row r="233" spans="1:2">
      <c r="A233" s="4"/>
      <c r="B233" s="7"/>
    </row>
    <row r="234" spans="1:2">
      <c r="A234" s="4"/>
      <c r="B234" s="1"/>
    </row>
    <row r="235" spans="1:2">
      <c r="A235" s="4"/>
      <c r="B235" s="7"/>
    </row>
    <row r="236" spans="1:2">
      <c r="A236" s="4"/>
      <c r="B236" s="7"/>
    </row>
    <row r="237" spans="1:2">
      <c r="A237" s="4"/>
      <c r="B237" s="7"/>
    </row>
    <row r="238" spans="1:2">
      <c r="A238" s="4"/>
      <c r="B238" s="7"/>
    </row>
    <row r="239" spans="1:2">
      <c r="A239" s="4"/>
      <c r="B239" s="7"/>
    </row>
    <row r="240" spans="1:2">
      <c r="A240" s="4"/>
      <c r="B240" s="7"/>
    </row>
    <row r="241" spans="1:2">
      <c r="A241" s="4"/>
      <c r="B241" s="1"/>
    </row>
    <row r="242" spans="1:2">
      <c r="A242" s="4"/>
      <c r="B242" s="31"/>
    </row>
    <row r="243" spans="1:2">
      <c r="A243" s="4"/>
      <c r="B243" s="31"/>
    </row>
    <row r="244" spans="1:2">
      <c r="A244" s="4"/>
      <c r="B244" s="31"/>
    </row>
    <row r="245" spans="1:2">
      <c r="A245" s="4"/>
      <c r="B245" s="31"/>
    </row>
    <row r="246" spans="1:2">
      <c r="A246" s="4"/>
      <c r="B246" s="31"/>
    </row>
    <row r="247" spans="1:2">
      <c r="A247" s="4"/>
      <c r="B247" s="31"/>
    </row>
    <row r="248" spans="1:2">
      <c r="A248" s="4"/>
      <c r="B248" s="31"/>
    </row>
    <row r="249" spans="1:2">
      <c r="A249" s="4"/>
      <c r="B249" s="7"/>
    </row>
    <row r="250" spans="1:2">
      <c r="A250" s="4"/>
      <c r="B250" s="7"/>
    </row>
    <row r="251" spans="1:2">
      <c r="A251" s="4"/>
      <c r="B251" s="7"/>
    </row>
    <row r="252" spans="1:2">
      <c r="A252" s="4"/>
      <c r="B252" s="7"/>
    </row>
    <row r="253" spans="1:2">
      <c r="A253" s="4"/>
      <c r="B253" s="7"/>
    </row>
    <row r="254" spans="1:2">
      <c r="A254" s="4"/>
      <c r="B254" s="7"/>
    </row>
    <row r="255" spans="1:2">
      <c r="A255" s="4"/>
      <c r="B255" s="7"/>
    </row>
    <row r="256" spans="1:2">
      <c r="A256" s="4"/>
      <c r="B256" s="7"/>
    </row>
    <row r="257" spans="1:2">
      <c r="A257" s="4"/>
      <c r="B257" s="7"/>
    </row>
    <row r="258" spans="1:2">
      <c r="A258" s="4"/>
      <c r="B258" s="7"/>
    </row>
    <row r="259" spans="1:2">
      <c r="A259" s="4"/>
      <c r="B259" s="7"/>
    </row>
    <row r="260" spans="1:2">
      <c r="A260" s="4"/>
      <c r="B260" s="1"/>
    </row>
    <row r="261" spans="1:2">
      <c r="A261" s="4"/>
      <c r="B261" s="7"/>
    </row>
    <row r="262" spans="1:2">
      <c r="A262" s="4"/>
      <c r="B262" s="7"/>
    </row>
    <row r="263" spans="1:2">
      <c r="A263" s="4"/>
      <c r="B263" s="7"/>
    </row>
    <row r="264" spans="1:2">
      <c r="A264" s="4"/>
      <c r="B264" s="7"/>
    </row>
    <row r="265" spans="1:2">
      <c r="A265" s="4"/>
      <c r="B265" s="7"/>
    </row>
    <row r="266" spans="1:2">
      <c r="A266" s="4"/>
      <c r="B266" s="7"/>
    </row>
    <row r="267" spans="1:2">
      <c r="A267" s="4"/>
      <c r="B267" s="7"/>
    </row>
    <row r="268" spans="1:2">
      <c r="A268" s="4"/>
      <c r="B268" s="7"/>
    </row>
    <row r="269" spans="1:2">
      <c r="A269" s="4"/>
      <c r="B269" s="7"/>
    </row>
    <row r="270" spans="1:2">
      <c r="A270" s="4"/>
      <c r="B270" s="7"/>
    </row>
    <row r="271" spans="1:2">
      <c r="A271" s="4"/>
      <c r="B271" s="7"/>
    </row>
    <row r="272" spans="1:2">
      <c r="A272" s="4"/>
      <c r="B272" s="7"/>
    </row>
    <row r="273" spans="1:2">
      <c r="A273" s="4"/>
      <c r="B273" s="7"/>
    </row>
    <row r="274" spans="1:2">
      <c r="A274" s="4"/>
      <c r="B274" s="7"/>
    </row>
    <row r="275" spans="1:2">
      <c r="A275" s="4"/>
      <c r="B275" s="7"/>
    </row>
    <row r="276" spans="1:2">
      <c r="A276" s="4"/>
      <c r="B276" s="7"/>
    </row>
    <row r="277" spans="1:2">
      <c r="A277" s="4"/>
      <c r="B277" s="7"/>
    </row>
    <row r="278" spans="1:2">
      <c r="A278" s="4"/>
      <c r="B278" s="7"/>
    </row>
    <row r="279" spans="1:2">
      <c r="A279" s="4"/>
      <c r="B279" s="7"/>
    </row>
    <row r="280" spans="1:2">
      <c r="A280" s="4"/>
      <c r="B280" s="7"/>
    </row>
    <row r="281" spans="1:2">
      <c r="A281" s="4"/>
      <c r="B281" s="7"/>
    </row>
    <row r="282" spans="1:2">
      <c r="A282" s="4"/>
      <c r="B282" s="7"/>
    </row>
    <row r="283" spans="1:2">
      <c r="A283" s="4"/>
      <c r="B283" s="7"/>
    </row>
    <row r="284" spans="1:2">
      <c r="A284" s="4"/>
      <c r="B284" s="7"/>
    </row>
    <row r="285" spans="1:2">
      <c r="A285" s="4"/>
      <c r="B285" s="7"/>
    </row>
    <row r="286" spans="1:2">
      <c r="A286" s="4"/>
      <c r="B286" s="7"/>
    </row>
    <row r="287" spans="1:2">
      <c r="A287" s="4"/>
      <c r="B287" s="7"/>
    </row>
    <row r="288" spans="1:2">
      <c r="A288" s="4"/>
      <c r="B288" s="7"/>
    </row>
    <row r="289" spans="1:2">
      <c r="A289" s="4"/>
      <c r="B289" s="7"/>
    </row>
    <row r="290" spans="1:2">
      <c r="A290" s="4"/>
      <c r="B290" s="7"/>
    </row>
    <row r="291" spans="1:2">
      <c r="A291" s="4"/>
      <c r="B291" s="7"/>
    </row>
    <row r="292" spans="1:2">
      <c r="A292" s="4"/>
      <c r="B292" s="7"/>
    </row>
    <row r="293" spans="1:2">
      <c r="A293" s="4"/>
      <c r="B293" s="7"/>
    </row>
    <row r="294" spans="1:2">
      <c r="A294" s="4"/>
      <c r="B294" s="7"/>
    </row>
    <row r="295" spans="1:2">
      <c r="A295" s="4"/>
      <c r="B295" s="7"/>
    </row>
    <row r="296" spans="1:2">
      <c r="A296" s="4"/>
      <c r="B296" s="7"/>
    </row>
    <row r="297" spans="1:2">
      <c r="A297" s="4"/>
      <c r="B297" s="31"/>
    </row>
    <row r="298" spans="1:2">
      <c r="A298" s="4"/>
      <c r="B298" s="31"/>
    </row>
    <row r="299" spans="1:2">
      <c r="A299" s="4"/>
      <c r="B299" s="31"/>
    </row>
    <row r="300" spans="1:2">
      <c r="A300" s="4"/>
      <c r="B300" s="31"/>
    </row>
    <row r="301" spans="1:2">
      <c r="A301" s="4"/>
      <c r="B301" s="31"/>
    </row>
    <row r="302" spans="1:2">
      <c r="A302" s="4"/>
      <c r="B302" s="31"/>
    </row>
    <row r="303" spans="1:2">
      <c r="A303" s="4"/>
      <c r="B303" s="31"/>
    </row>
    <row r="304" spans="1:2">
      <c r="A304" s="4"/>
      <c r="B304" s="31"/>
    </row>
    <row r="305" spans="1:2">
      <c r="A305" s="4"/>
      <c r="B305" s="31"/>
    </row>
    <row r="306" spans="1:2">
      <c r="A306" s="4"/>
      <c r="B306" s="31"/>
    </row>
    <row r="307" spans="1:2">
      <c r="A307" s="4"/>
      <c r="B307" s="31"/>
    </row>
    <row r="308" spans="1:2">
      <c r="A308" s="4"/>
      <c r="B308" s="31"/>
    </row>
    <row r="309" spans="1:2">
      <c r="A309" s="4"/>
      <c r="B309" s="31"/>
    </row>
    <row r="310" spans="1:2">
      <c r="A310" s="4"/>
      <c r="B310" s="31"/>
    </row>
    <row r="311" spans="1:2">
      <c r="A311" s="4"/>
      <c r="B311" s="31"/>
    </row>
    <row r="312" spans="1:2">
      <c r="A312" s="4"/>
      <c r="B312" s="31"/>
    </row>
    <row r="313" spans="1:2">
      <c r="A313" s="4"/>
      <c r="B313" s="31"/>
    </row>
    <row r="314" spans="1:2">
      <c r="A314" s="4"/>
      <c r="B314" s="31"/>
    </row>
    <row r="315" spans="1:2">
      <c r="A315" s="4"/>
      <c r="B315" s="1"/>
    </row>
    <row r="316" spans="1:2">
      <c r="A316" s="4"/>
      <c r="B316" s="31"/>
    </row>
    <row r="317" spans="1:2">
      <c r="A317" s="4"/>
      <c r="B317" s="31"/>
    </row>
    <row r="318" spans="1:2">
      <c r="A318" s="4"/>
      <c r="B318" s="31"/>
    </row>
    <row r="319" spans="1:2">
      <c r="A319" s="4"/>
      <c r="B319" s="31"/>
    </row>
    <row r="320" spans="1:2">
      <c r="A320" s="4"/>
      <c r="B320" s="31"/>
    </row>
    <row r="321" spans="1:2">
      <c r="A321" s="4"/>
      <c r="B321" s="31"/>
    </row>
    <row r="322" spans="1:2">
      <c r="A322" s="4"/>
      <c r="B322" s="1"/>
    </row>
    <row r="323" spans="1:2">
      <c r="A323" s="4"/>
      <c r="B323" s="7"/>
    </row>
    <row r="324" spans="1:2">
      <c r="A324" s="4"/>
      <c r="B324" s="7"/>
    </row>
    <row r="325" spans="1:2">
      <c r="A325" s="4"/>
      <c r="B325" s="7"/>
    </row>
    <row r="326" spans="1:2">
      <c r="A326" s="4"/>
      <c r="B326" s="7"/>
    </row>
    <row r="327" spans="1:2">
      <c r="A327" s="4"/>
      <c r="B327" s="7"/>
    </row>
    <row r="328" spans="1:2">
      <c r="A328" s="4"/>
      <c r="B328" s="7"/>
    </row>
    <row r="329" spans="1:2">
      <c r="A329" s="4"/>
      <c r="B329" s="7"/>
    </row>
    <row r="330" spans="1:2">
      <c r="A330" s="4"/>
      <c r="B330" s="7"/>
    </row>
    <row r="331" spans="1:2">
      <c r="A331" s="4"/>
      <c r="B331" s="7"/>
    </row>
    <row r="332" spans="1:2">
      <c r="A332" s="4"/>
      <c r="B332" s="7"/>
    </row>
    <row r="333" spans="1:2">
      <c r="A333" s="4"/>
      <c r="B333" s="7"/>
    </row>
    <row r="334" spans="1:2">
      <c r="A334" s="4"/>
      <c r="B334" s="7"/>
    </row>
    <row r="335" spans="1:2">
      <c r="A335" s="4"/>
      <c r="B335" s="7"/>
    </row>
    <row r="336" spans="1:2">
      <c r="A336" s="4"/>
      <c r="B336" s="7"/>
    </row>
    <row r="337" spans="1:2">
      <c r="A337" s="4"/>
      <c r="B337" s="7"/>
    </row>
    <row r="338" spans="1:2">
      <c r="A338" s="4"/>
      <c r="B338" s="7"/>
    </row>
    <row r="339" spans="1:2">
      <c r="A339" s="4"/>
      <c r="B339" s="1"/>
    </row>
    <row r="340" spans="1:2">
      <c r="A340" s="4"/>
      <c r="B340" s="7"/>
    </row>
    <row r="341" spans="1:2">
      <c r="A341" s="4"/>
      <c r="B341" s="7"/>
    </row>
    <row r="342" spans="1:2">
      <c r="A342" s="4"/>
      <c r="B342" s="7"/>
    </row>
    <row r="343" spans="1:2">
      <c r="A343" s="4"/>
      <c r="B343" s="7"/>
    </row>
    <row r="344" spans="1:2">
      <c r="A344" s="4"/>
      <c r="B344" s="7"/>
    </row>
    <row r="345" spans="1:2">
      <c r="A345" s="4"/>
      <c r="B345" s="7"/>
    </row>
    <row r="346" spans="1:2">
      <c r="A346" s="4"/>
      <c r="B346" s="7"/>
    </row>
    <row r="347" spans="1:2">
      <c r="A347" s="4"/>
      <c r="B347" s="7"/>
    </row>
    <row r="348" spans="1:2">
      <c r="A348" s="4"/>
      <c r="B348" s="7"/>
    </row>
    <row r="349" spans="1:2">
      <c r="A349" s="4"/>
      <c r="B349" s="7"/>
    </row>
    <row r="350" spans="1:2">
      <c r="A350" s="4"/>
      <c r="B350" s="7"/>
    </row>
    <row r="351" spans="1:2">
      <c r="A351" s="4"/>
      <c r="B351" s="7"/>
    </row>
    <row r="352" spans="1:2">
      <c r="A352" s="4"/>
      <c r="B352" s="7"/>
    </row>
    <row r="353" spans="1:2">
      <c r="A353" s="4"/>
      <c r="B353" s="7"/>
    </row>
    <row r="354" spans="1:2">
      <c r="A354" s="4"/>
      <c r="B354" s="7"/>
    </row>
    <row r="355" spans="1:2">
      <c r="A355" s="4"/>
      <c r="B355" s="7"/>
    </row>
    <row r="356" spans="1:2">
      <c r="A356" s="4"/>
      <c r="B356" s="7"/>
    </row>
    <row r="357" spans="1:2">
      <c r="A357" s="4"/>
      <c r="B357" s="7"/>
    </row>
    <row r="358" spans="1:2">
      <c r="A358" s="4"/>
      <c r="B358" s="7"/>
    </row>
    <row r="359" spans="1:2">
      <c r="A359" s="4"/>
      <c r="B359" s="7"/>
    </row>
    <row r="360" spans="1:2">
      <c r="A360" s="4"/>
      <c r="B360" s="7"/>
    </row>
    <row r="361" spans="1:2">
      <c r="A361" s="4"/>
      <c r="B361" s="7"/>
    </row>
    <row r="362" spans="1:2">
      <c r="A362" s="4"/>
      <c r="B362" s="7"/>
    </row>
    <row r="363" spans="1:2">
      <c r="A363" s="4"/>
      <c r="B363" s="7"/>
    </row>
    <row r="364" spans="1:2">
      <c r="A364" s="4"/>
      <c r="B364" s="7"/>
    </row>
    <row r="365" spans="1:2">
      <c r="A365" s="4"/>
      <c r="B365" s="1"/>
    </row>
    <row r="366" spans="1:2">
      <c r="A366" s="4"/>
      <c r="B366" s="7"/>
    </row>
    <row r="367" spans="1:2">
      <c r="A367" s="4"/>
      <c r="B367" s="7"/>
    </row>
    <row r="368" spans="1:2">
      <c r="A368" s="4"/>
      <c r="B368" s="7"/>
    </row>
    <row r="369" spans="1:2">
      <c r="A369" s="4"/>
      <c r="B369" s="7"/>
    </row>
    <row r="370" spans="1:2">
      <c r="A370" s="4"/>
      <c r="B370" s="7"/>
    </row>
    <row r="371" spans="1:2">
      <c r="A371" s="4"/>
      <c r="B371" s="7"/>
    </row>
    <row r="372" spans="1:2">
      <c r="A372" s="4"/>
      <c r="B372" s="7"/>
    </row>
    <row r="373" spans="1:2">
      <c r="A373" s="4"/>
      <c r="B373" s="7"/>
    </row>
    <row r="374" spans="1:2">
      <c r="A374" s="4"/>
      <c r="B374" s="7"/>
    </row>
    <row r="375" spans="1:2">
      <c r="A375" s="4"/>
      <c r="B375" s="7"/>
    </row>
    <row r="376" spans="1:2">
      <c r="A376" s="4"/>
      <c r="B376" s="7"/>
    </row>
    <row r="377" spans="1:2">
      <c r="A377" s="4"/>
      <c r="B377" s="7"/>
    </row>
    <row r="378" spans="1:2">
      <c r="A378" s="4"/>
      <c r="B378" s="7"/>
    </row>
    <row r="379" spans="1:2">
      <c r="A379" s="4"/>
      <c r="B379" s="7"/>
    </row>
    <row r="380" spans="1:2">
      <c r="A380" s="4"/>
      <c r="B380" s="7"/>
    </row>
    <row r="381" spans="1:2">
      <c r="A381" s="4"/>
      <c r="B381" s="7"/>
    </row>
    <row r="382" spans="1:2">
      <c r="A382" s="4"/>
      <c r="B382" s="7"/>
    </row>
    <row r="383" spans="1:2">
      <c r="A383" s="4"/>
      <c r="B383" s="7"/>
    </row>
    <row r="384" spans="1:2">
      <c r="A384" s="4"/>
      <c r="B384" s="7"/>
    </row>
    <row r="385" spans="1:2">
      <c r="A385" s="4"/>
      <c r="B385" s="7"/>
    </row>
    <row r="386" spans="1:2">
      <c r="A386" s="4"/>
      <c r="B386" s="7"/>
    </row>
    <row r="387" spans="1:2">
      <c r="A387" s="4"/>
      <c r="B387" s="7"/>
    </row>
    <row r="388" spans="1:2">
      <c r="A388" s="4"/>
      <c r="B388" s="7"/>
    </row>
    <row r="389" spans="1:2">
      <c r="A389" s="4"/>
      <c r="B389" s="7"/>
    </row>
    <row r="390" spans="1:2">
      <c r="A390" s="4"/>
      <c r="B390" s="7"/>
    </row>
    <row r="391" spans="1:2">
      <c r="A391" s="4"/>
      <c r="B391" s="7"/>
    </row>
    <row r="392" spans="1:2">
      <c r="A392" s="4"/>
      <c r="B392" s="7"/>
    </row>
    <row r="393" spans="1:2">
      <c r="A393" s="4"/>
      <c r="B393" s="7"/>
    </row>
    <row r="394" spans="1:2">
      <c r="A394" s="4"/>
      <c r="B394" s="7"/>
    </row>
    <row r="395" spans="1:2">
      <c r="A395" s="4"/>
      <c r="B395" s="1"/>
    </row>
    <row r="396" spans="1:2">
      <c r="A396" s="4"/>
      <c r="B396" s="7"/>
    </row>
    <row r="397" spans="1:2">
      <c r="A397" s="4"/>
      <c r="B397" s="7"/>
    </row>
    <row r="398" spans="1:2">
      <c r="A398" s="4"/>
      <c r="B398" s="1"/>
    </row>
    <row r="399" spans="1:2">
      <c r="A399" s="4"/>
      <c r="B399" s="7"/>
    </row>
    <row r="400" spans="1:2">
      <c r="A400" s="4"/>
      <c r="B400" s="7"/>
    </row>
    <row r="401" spans="1:2">
      <c r="A401" s="4"/>
      <c r="B401" s="7"/>
    </row>
    <row r="402" spans="1:2">
      <c r="A402" s="4"/>
      <c r="B402" s="7"/>
    </row>
    <row r="403" spans="1:2">
      <c r="A403" s="4"/>
      <c r="B403" s="7"/>
    </row>
    <row r="404" spans="1:2">
      <c r="A404" s="4"/>
      <c r="B404" s="7"/>
    </row>
    <row r="405" spans="1:2">
      <c r="A405" s="4"/>
      <c r="B405" s="7"/>
    </row>
    <row r="406" spans="1:2">
      <c r="A406" s="4"/>
      <c r="B406" s="7"/>
    </row>
    <row r="407" spans="1:2">
      <c r="A407" s="4"/>
      <c r="B407" s="7"/>
    </row>
    <row r="408" spans="1:2">
      <c r="A408" s="4"/>
      <c r="B408" s="7"/>
    </row>
    <row r="409" spans="1:2">
      <c r="A409" s="4"/>
      <c r="B409" s="7"/>
    </row>
    <row r="410" spans="1:2">
      <c r="A410" s="4"/>
      <c r="B410" s="7"/>
    </row>
    <row r="411" spans="1:2">
      <c r="A411" s="4"/>
      <c r="B411" s="7"/>
    </row>
    <row r="412" spans="1:2">
      <c r="A412" s="4"/>
      <c r="B412" s="7"/>
    </row>
    <row r="413" spans="1:2">
      <c r="A413" s="4"/>
      <c r="B413" s="7"/>
    </row>
    <row r="414" spans="1:2">
      <c r="A414" s="4"/>
      <c r="B414" s="7"/>
    </row>
    <row r="415" spans="1:2">
      <c r="A415" s="4"/>
      <c r="B415" s="7"/>
    </row>
    <row r="416" spans="1:2">
      <c r="A416" s="4"/>
      <c r="B416" s="7"/>
    </row>
    <row r="417" spans="1:2">
      <c r="A417" s="4"/>
      <c r="B417" s="7"/>
    </row>
    <row r="418" spans="1:2">
      <c r="A418" s="4"/>
      <c r="B418" s="7"/>
    </row>
    <row r="419" spans="1:2">
      <c r="A419" s="4"/>
      <c r="B419" s="7"/>
    </row>
    <row r="420" spans="1:2">
      <c r="A420" s="4"/>
      <c r="B420" s="7"/>
    </row>
    <row r="421" spans="1:2">
      <c r="A421" s="4"/>
      <c r="B421" s="7"/>
    </row>
    <row r="422" spans="1:2">
      <c r="A422" s="4"/>
      <c r="B422" s="7"/>
    </row>
    <row r="423" spans="1:2">
      <c r="A423" s="4"/>
      <c r="B423" s="7"/>
    </row>
    <row r="424" spans="1:2">
      <c r="A424" s="4"/>
      <c r="B424" s="7"/>
    </row>
    <row r="425" spans="1:2">
      <c r="A425" s="4"/>
      <c r="B425" s="7"/>
    </row>
    <row r="426" spans="1:2">
      <c r="A426" s="4"/>
      <c r="B426" s="7"/>
    </row>
    <row r="427" spans="1:2">
      <c r="A427" s="4"/>
      <c r="B427" s="7"/>
    </row>
    <row r="428" spans="1:2">
      <c r="A428" s="4"/>
      <c r="B428" s="7"/>
    </row>
    <row r="429" spans="1:2">
      <c r="A429" s="4"/>
      <c r="B429" s="7"/>
    </row>
    <row r="430" spans="1:2">
      <c r="A430" s="4"/>
      <c r="B430" s="7"/>
    </row>
    <row r="431" spans="1:2">
      <c r="A431" s="4"/>
      <c r="B431" s="7"/>
    </row>
    <row r="432" spans="1:2">
      <c r="A432" s="4"/>
      <c r="B432" s="7"/>
    </row>
    <row r="433" spans="1:2">
      <c r="A433" s="4"/>
      <c r="B433" s="7"/>
    </row>
    <row r="434" spans="1:2">
      <c r="A434" s="4"/>
      <c r="B434" s="7"/>
    </row>
    <row r="435" spans="1:2">
      <c r="A435" s="4"/>
      <c r="B435" s="1"/>
    </row>
    <row r="436" spans="1:2">
      <c r="A436" s="4"/>
      <c r="B436" s="7"/>
    </row>
    <row r="437" spans="1:2">
      <c r="A437" s="4"/>
      <c r="B437" s="7"/>
    </row>
    <row r="438" spans="1:2">
      <c r="A438" s="4"/>
      <c r="B438" s="7"/>
    </row>
    <row r="439" spans="1:2">
      <c r="A439" s="4"/>
      <c r="B439" s="7"/>
    </row>
    <row r="440" spans="1:2">
      <c r="A440" s="4"/>
      <c r="B440" s="7"/>
    </row>
    <row r="441" spans="1:2">
      <c r="A441" s="4"/>
      <c r="B441" s="7"/>
    </row>
    <row r="442" spans="1:2">
      <c r="A442" s="4"/>
      <c r="B442" s="7"/>
    </row>
    <row r="443" spans="1:2">
      <c r="A443" s="4"/>
      <c r="B443" s="7"/>
    </row>
    <row r="444" spans="1:2">
      <c r="A444" s="4"/>
      <c r="B444" s="7"/>
    </row>
    <row r="445" spans="1:2">
      <c r="A445" s="4"/>
      <c r="B445" s="7"/>
    </row>
    <row r="446" spans="1:2">
      <c r="A446" s="4"/>
      <c r="B446" s="7"/>
    </row>
    <row r="447" spans="1:2">
      <c r="A447" s="4"/>
      <c r="B447" s="7"/>
    </row>
    <row r="448" spans="1:2">
      <c r="A448" s="4"/>
      <c r="B448" s="7"/>
    </row>
    <row r="449" spans="1:2">
      <c r="A449" s="4"/>
      <c r="B449" s="7"/>
    </row>
    <row r="450" spans="1:2">
      <c r="A450" s="4"/>
      <c r="B450" s="7"/>
    </row>
    <row r="451" spans="1:2">
      <c r="A451" s="4"/>
      <c r="B451" s="7"/>
    </row>
    <row r="452" spans="1:2">
      <c r="A452" s="4"/>
      <c r="B452" s="7"/>
    </row>
    <row r="453" spans="1:2">
      <c r="A453" s="4"/>
      <c r="B453" s="7"/>
    </row>
    <row r="454" spans="1:2">
      <c r="A454" s="4"/>
      <c r="B454" s="7"/>
    </row>
    <row r="455" spans="1:2">
      <c r="A455" s="4"/>
      <c r="B455" s="7"/>
    </row>
    <row r="456" spans="1:2">
      <c r="A456" s="4"/>
      <c r="B456" s="7"/>
    </row>
    <row r="457" spans="1:2">
      <c r="A457" s="4"/>
      <c r="B457" s="7"/>
    </row>
    <row r="458" spans="1:2">
      <c r="A458" s="4"/>
      <c r="B458" s="7"/>
    </row>
    <row r="459" spans="1:2">
      <c r="A459" s="4"/>
      <c r="B459" s="7"/>
    </row>
    <row r="460" spans="1:2">
      <c r="A460" s="4"/>
      <c r="B460" s="7"/>
    </row>
    <row r="461" spans="1:2">
      <c r="A461" s="4"/>
      <c r="B461" s="7"/>
    </row>
    <row r="462" spans="1:2">
      <c r="A462" s="4"/>
      <c r="B462" s="7"/>
    </row>
    <row r="463" spans="1:2">
      <c r="A463" s="4"/>
      <c r="B463" s="7"/>
    </row>
    <row r="464" spans="1:2">
      <c r="A464" s="4"/>
      <c r="B464" s="7"/>
    </row>
    <row r="465" spans="1:2">
      <c r="A465" s="4"/>
      <c r="B465" s="7"/>
    </row>
    <row r="466" spans="1:2">
      <c r="A466" s="4"/>
      <c r="B466" s="7"/>
    </row>
    <row r="467" spans="1:2">
      <c r="A467" s="4"/>
      <c r="B467" s="7"/>
    </row>
    <row r="468" spans="1:2">
      <c r="A468" s="4"/>
      <c r="B468" s="29"/>
    </row>
    <row r="469" spans="1:2">
      <c r="A469" s="4"/>
      <c r="B469" s="7"/>
    </row>
    <row r="470" spans="1:2">
      <c r="A470" s="4"/>
      <c r="B470" s="7"/>
    </row>
    <row r="471" spans="1:2">
      <c r="A471" s="4"/>
      <c r="B471" s="7"/>
    </row>
    <row r="472" spans="1:2">
      <c r="A472" s="4"/>
      <c r="B472" s="7"/>
    </row>
    <row r="473" spans="1:2">
      <c r="A473" s="4"/>
      <c r="B473" s="7"/>
    </row>
    <row r="474" spans="1:2">
      <c r="A474" s="4"/>
      <c r="B474" s="7"/>
    </row>
    <row r="475" spans="1:2">
      <c r="A475" s="4"/>
      <c r="B475" s="1"/>
    </row>
    <row r="476" spans="1:2">
      <c r="A476" s="4"/>
      <c r="B476" s="7"/>
    </row>
    <row r="477" spans="1:2">
      <c r="A477" s="4"/>
      <c r="B477" s="7"/>
    </row>
    <row r="478" spans="1:2">
      <c r="A478" s="4"/>
      <c r="B478" s="7"/>
    </row>
    <row r="479" spans="1:2">
      <c r="A479" s="4"/>
      <c r="B479" s="7"/>
    </row>
    <row r="480" spans="1:2">
      <c r="A480" s="4"/>
      <c r="B480" s="7"/>
    </row>
    <row r="481" spans="1:2">
      <c r="A481" s="4"/>
      <c r="B481" s="7"/>
    </row>
    <row r="482" spans="1:2">
      <c r="A482" s="4"/>
      <c r="B482" s="7"/>
    </row>
    <row r="483" spans="1:2">
      <c r="A483" s="4"/>
      <c r="B483" s="7"/>
    </row>
    <row r="484" spans="1:2">
      <c r="A484" s="4"/>
      <c r="B484" s="7"/>
    </row>
    <row r="485" spans="1:2">
      <c r="A485" s="4"/>
      <c r="B485" s="7"/>
    </row>
    <row r="486" spans="1:2">
      <c r="A486" s="4"/>
      <c r="B486" s="7"/>
    </row>
    <row r="487" spans="1:2">
      <c r="A487" s="4"/>
      <c r="B487" s="7"/>
    </row>
    <row r="488" spans="1:2">
      <c r="A488" s="4"/>
      <c r="B488" s="7"/>
    </row>
    <row r="489" spans="1:2">
      <c r="A489" s="4"/>
      <c r="B489" s="7"/>
    </row>
    <row r="490" spans="1:2">
      <c r="A490" s="4"/>
      <c r="B490" s="7"/>
    </row>
    <row r="491" spans="1:2">
      <c r="A491" s="4"/>
      <c r="B491" s="7"/>
    </row>
    <row r="492" spans="1:2">
      <c r="A492" s="4"/>
      <c r="B492" s="7"/>
    </row>
    <row r="493" spans="1:2">
      <c r="A493" s="4"/>
      <c r="B493" s="7"/>
    </row>
    <row r="494" spans="1:2">
      <c r="A494" s="4"/>
      <c r="B494" s="1"/>
    </row>
    <row r="495" spans="1:2">
      <c r="A495" s="4"/>
      <c r="B495" s="7"/>
    </row>
    <row r="496" spans="1:2">
      <c r="A496" s="4"/>
      <c r="B496" s="7"/>
    </row>
    <row r="497" spans="1:2">
      <c r="A497" s="4"/>
      <c r="B497" s="7"/>
    </row>
    <row r="498" spans="1:2">
      <c r="A498" s="4"/>
      <c r="B498" s="7"/>
    </row>
    <row r="499" spans="1:2">
      <c r="A499" s="4"/>
      <c r="B499" s="7"/>
    </row>
    <row r="500" spans="1:2">
      <c r="A500" s="4"/>
      <c r="B500" s="7"/>
    </row>
    <row r="501" spans="1:2">
      <c r="A501" s="4"/>
      <c r="B501" s="7"/>
    </row>
    <row r="502" spans="1:2">
      <c r="A502" s="4"/>
      <c r="B502" s="7"/>
    </row>
    <row r="503" spans="1:2">
      <c r="A503" s="4"/>
      <c r="B503" s="7"/>
    </row>
    <row r="504" spans="1:2">
      <c r="A504" s="4"/>
      <c r="B504" s="7"/>
    </row>
    <row r="505" spans="1:2">
      <c r="A505" s="4"/>
      <c r="B505" s="7"/>
    </row>
    <row r="506" spans="1:2">
      <c r="A506" s="4"/>
      <c r="B506" s="7"/>
    </row>
    <row r="507" spans="1:2">
      <c r="A507" s="4"/>
      <c r="B507" s="7"/>
    </row>
    <row r="508" spans="1:2">
      <c r="A508" s="4"/>
      <c r="B508" s="7"/>
    </row>
    <row r="509" spans="1:2">
      <c r="A509" s="4"/>
      <c r="B509" s="7"/>
    </row>
    <row r="510" spans="1:2">
      <c r="A510" s="4"/>
      <c r="B510" s="7"/>
    </row>
    <row r="511" spans="1:2">
      <c r="A511" s="4"/>
      <c r="B511" s="7"/>
    </row>
    <row r="512" spans="1:2">
      <c r="A512" s="4"/>
      <c r="B512" s="7"/>
    </row>
    <row r="513" spans="1:2">
      <c r="A513" s="4"/>
      <c r="B513" s="7"/>
    </row>
    <row r="514" spans="1:2">
      <c r="A514" s="4"/>
      <c r="B514" s="7"/>
    </row>
    <row r="515" spans="1:2">
      <c r="A515" s="4"/>
      <c r="B515" s="7"/>
    </row>
    <row r="516" spans="1:2">
      <c r="A516" s="4"/>
      <c r="B516" s="7"/>
    </row>
    <row r="517" spans="1:2">
      <c r="A517" s="4"/>
      <c r="B517" s="7"/>
    </row>
    <row r="518" spans="1:2">
      <c r="A518" s="4"/>
      <c r="B518" s="7"/>
    </row>
    <row r="519" spans="1:2">
      <c r="A519" s="4"/>
      <c r="B519" s="7"/>
    </row>
    <row r="520" spans="1:2">
      <c r="A520" s="4"/>
      <c r="B520" s="7"/>
    </row>
    <row r="521" spans="1:2">
      <c r="A521" s="4"/>
      <c r="B521" s="7"/>
    </row>
    <row r="522" spans="1:2">
      <c r="A522" s="4"/>
      <c r="B522" s="7"/>
    </row>
    <row r="523" spans="1:2">
      <c r="A523" s="4"/>
      <c r="B523" s="7"/>
    </row>
    <row r="524" spans="1:2">
      <c r="A524" s="4"/>
      <c r="B524" s="7"/>
    </row>
    <row r="525" spans="1:2">
      <c r="A525" s="4"/>
      <c r="B525" s="7"/>
    </row>
    <row r="526" spans="1:2">
      <c r="A526" s="4"/>
      <c r="B526" s="7"/>
    </row>
    <row r="527" spans="1:2">
      <c r="A527" s="4"/>
      <c r="B527" s="7"/>
    </row>
    <row r="528" spans="1:2">
      <c r="A528" s="4"/>
      <c r="B528" s="7"/>
    </row>
    <row r="529" spans="1:2">
      <c r="A529" s="4"/>
      <c r="B529" s="7"/>
    </row>
    <row r="530" spans="1:2">
      <c r="A530" s="4"/>
      <c r="B530" s="7"/>
    </row>
    <row r="531" spans="1:2">
      <c r="A531" s="4"/>
      <c r="B531" s="7"/>
    </row>
    <row r="532" spans="1:2">
      <c r="A532" s="4"/>
      <c r="B532" s="7"/>
    </row>
    <row r="533" spans="1:2">
      <c r="A533" s="4"/>
      <c r="B533" s="7"/>
    </row>
    <row r="534" spans="1:2">
      <c r="A534" s="4"/>
      <c r="B534" s="7"/>
    </row>
    <row r="535" spans="1:2">
      <c r="A535" s="4"/>
      <c r="B535" s="7"/>
    </row>
    <row r="536" spans="1:2">
      <c r="A536" s="4"/>
      <c r="B536" s="7"/>
    </row>
    <row r="537" spans="1:2">
      <c r="A537" s="4"/>
      <c r="B537" s="7"/>
    </row>
    <row r="538" spans="1:2">
      <c r="A538" s="4"/>
      <c r="B538" s="7"/>
    </row>
    <row r="539" spans="1:2">
      <c r="A539" s="4"/>
      <c r="B539" s="7"/>
    </row>
    <row r="540" spans="1:2">
      <c r="A540" s="4"/>
      <c r="B540" s="7"/>
    </row>
    <row r="541" spans="1:2">
      <c r="A541" s="4"/>
      <c r="B541" s="7"/>
    </row>
    <row r="542" spans="1:2">
      <c r="A542" s="4"/>
      <c r="B542" s="1"/>
    </row>
    <row r="543" spans="1:2">
      <c r="A543" s="4"/>
      <c r="B543" s="7"/>
    </row>
    <row r="544" spans="1:2">
      <c r="A544" s="4"/>
      <c r="B544" s="7"/>
    </row>
    <row r="545" spans="1:2">
      <c r="A545" s="4"/>
      <c r="B545" s="7"/>
    </row>
    <row r="546" spans="1:2">
      <c r="A546" s="4"/>
      <c r="B546" s="7"/>
    </row>
    <row r="547" spans="1:2">
      <c r="A547" s="4"/>
      <c r="B547" s="7"/>
    </row>
    <row r="548" spans="1:2">
      <c r="A548" s="4"/>
      <c r="B548" s="7"/>
    </row>
    <row r="549" spans="1:2">
      <c r="A549" s="4"/>
      <c r="B549" s="7"/>
    </row>
    <row r="550" spans="1:2">
      <c r="A550" s="4"/>
      <c r="B550" s="7"/>
    </row>
    <row r="551" spans="1:2">
      <c r="A551" s="4"/>
      <c r="B551" s="7"/>
    </row>
    <row r="552" spans="1:2">
      <c r="A552" s="4"/>
      <c r="B552" s="7"/>
    </row>
    <row r="553" spans="1:2">
      <c r="A553" s="4"/>
      <c r="B553" s="7"/>
    </row>
    <row r="554" spans="1:2">
      <c r="A554" s="4"/>
      <c r="B554" s="7"/>
    </row>
    <row r="555" spans="1:2">
      <c r="A555" s="4"/>
      <c r="B555" s="7"/>
    </row>
    <row r="556" spans="1:2">
      <c r="A556" s="4"/>
      <c r="B556" s="7"/>
    </row>
    <row r="557" spans="1:2">
      <c r="A557" s="4"/>
      <c r="B557" s="7"/>
    </row>
    <row r="558" spans="1:2">
      <c r="A558" s="4"/>
      <c r="B558" s="7"/>
    </row>
    <row r="559" spans="1:2">
      <c r="A559" s="4"/>
      <c r="B559" s="7"/>
    </row>
    <row r="560" spans="1:2">
      <c r="A560" s="4"/>
      <c r="B560" s="7"/>
    </row>
    <row r="561" spans="1:2">
      <c r="A561" s="4"/>
      <c r="B561" s="7"/>
    </row>
    <row r="562" spans="1:2">
      <c r="A562" s="4"/>
      <c r="B562" s="1"/>
    </row>
    <row r="563" spans="1:2">
      <c r="A563" s="4"/>
      <c r="B563" s="7"/>
    </row>
    <row r="564" spans="1:2">
      <c r="A564" s="4"/>
      <c r="B564" s="7"/>
    </row>
    <row r="565" spans="1:2">
      <c r="A565" s="4"/>
      <c r="B565" s="7"/>
    </row>
    <row r="566" spans="1:2">
      <c r="A566" s="4"/>
      <c r="B566" s="7"/>
    </row>
    <row r="567" spans="1:2">
      <c r="A567" s="4"/>
      <c r="B567" s="7"/>
    </row>
    <row r="568" spans="1:2">
      <c r="A568" s="4"/>
      <c r="B568" s="7"/>
    </row>
    <row r="569" spans="1:2">
      <c r="A569" s="4"/>
      <c r="B569" s="7"/>
    </row>
    <row r="570" spans="1:2">
      <c r="A570" s="4"/>
      <c r="B570" s="7"/>
    </row>
    <row r="571" spans="1:2">
      <c r="A571" s="4"/>
      <c r="B571" s="7"/>
    </row>
    <row r="572" spans="1:2">
      <c r="A572" s="4"/>
      <c r="B572" s="7"/>
    </row>
    <row r="573" spans="1:2">
      <c r="A573" s="4"/>
      <c r="B573" s="7"/>
    </row>
    <row r="574" spans="1:2">
      <c r="A574" s="4"/>
      <c r="B574" s="7"/>
    </row>
    <row r="575" spans="1:2">
      <c r="A575" s="4"/>
      <c r="B575" s="7"/>
    </row>
    <row r="576" spans="1:2">
      <c r="A576" s="4"/>
      <c r="B576" s="7"/>
    </row>
    <row r="577" spans="1:2">
      <c r="A577" s="4"/>
      <c r="B577" s="7"/>
    </row>
    <row r="578" spans="1:2">
      <c r="A578" s="4"/>
      <c r="B578" s="7"/>
    </row>
    <row r="579" spans="1:2">
      <c r="A579" s="4"/>
      <c r="B579" s="7"/>
    </row>
    <row r="580" spans="1:2">
      <c r="A580" s="4"/>
      <c r="B580" s="7"/>
    </row>
    <row r="581" spans="1:2">
      <c r="A581" s="4"/>
      <c r="B581" s="7"/>
    </row>
    <row r="582" spans="1:2">
      <c r="A582" s="4"/>
      <c r="B582" s="7"/>
    </row>
    <row r="583" spans="1:2">
      <c r="A583" s="4"/>
      <c r="B583" s="7"/>
    </row>
    <row r="584" spans="1:2">
      <c r="A584" s="4"/>
      <c r="B584" s="7"/>
    </row>
    <row r="585" spans="1:2">
      <c r="A585" s="4"/>
      <c r="B585" s="7"/>
    </row>
    <row r="586" spans="1:2">
      <c r="A586" s="4"/>
      <c r="B586" s="1"/>
    </row>
    <row r="587" spans="1:2">
      <c r="A587" s="4"/>
      <c r="B587" s="7"/>
    </row>
    <row r="588" spans="1:2">
      <c r="A588" s="4"/>
      <c r="B588" s="7"/>
    </row>
    <row r="589" spans="1:2">
      <c r="A589" s="4"/>
      <c r="B589" s="7"/>
    </row>
    <row r="590" spans="1:2">
      <c r="A590" s="4"/>
      <c r="B590" s="7"/>
    </row>
    <row r="591" spans="1:2">
      <c r="A591" s="4"/>
      <c r="B591" s="7"/>
    </row>
    <row r="592" spans="1:2">
      <c r="A592" s="4"/>
      <c r="B592" s="7"/>
    </row>
    <row r="593" spans="1:2">
      <c r="A593" s="4"/>
      <c r="B593" s="7"/>
    </row>
    <row r="594" spans="1:2">
      <c r="A594" s="4"/>
      <c r="B594" s="7"/>
    </row>
    <row r="595" spans="1:2">
      <c r="A595" s="4"/>
      <c r="B595" s="7"/>
    </row>
    <row r="596" spans="1:2">
      <c r="A596" s="4"/>
      <c r="B596" s="7"/>
    </row>
    <row r="597" spans="1:2">
      <c r="A597" s="4"/>
      <c r="B597" s="7"/>
    </row>
    <row r="598" spans="1:2">
      <c r="A598" s="4"/>
      <c r="B598" s="7"/>
    </row>
    <row r="599" spans="1:2">
      <c r="A599" s="4"/>
      <c r="B599" s="7"/>
    </row>
    <row r="600" spans="1:2">
      <c r="A600" s="4"/>
      <c r="B600" s="7"/>
    </row>
    <row r="601" spans="1:2">
      <c r="A601" s="4"/>
      <c r="B601" s="7"/>
    </row>
    <row r="602" spans="1:2">
      <c r="A602" s="4"/>
      <c r="B602" s="7"/>
    </row>
    <row r="603" spans="1:2">
      <c r="A603" s="4"/>
      <c r="B603" s="7"/>
    </row>
    <row r="604" spans="1:2">
      <c r="A604" s="4"/>
      <c r="B604" s="7"/>
    </row>
    <row r="605" spans="1:2">
      <c r="A605" s="4"/>
      <c r="B605" s="7"/>
    </row>
    <row r="606" spans="1:2">
      <c r="A606" s="4"/>
      <c r="B606" s="7"/>
    </row>
    <row r="607" spans="1:2">
      <c r="A607" s="4"/>
      <c r="B607" s="7"/>
    </row>
    <row r="608" spans="1:2">
      <c r="A608" s="4"/>
      <c r="B608" s="7"/>
    </row>
    <row r="609" spans="1:2">
      <c r="A609" s="4"/>
      <c r="B609" s="7"/>
    </row>
    <row r="610" spans="1:2">
      <c r="A610" s="4"/>
      <c r="B610" s="7"/>
    </row>
    <row r="611" spans="1:2">
      <c r="A611" s="4"/>
      <c r="B611" s="7"/>
    </row>
    <row r="612" spans="1:2">
      <c r="A612" s="4"/>
      <c r="B612" s="7"/>
    </row>
    <row r="613" spans="1:2">
      <c r="A613" s="4"/>
      <c r="B613" s="7"/>
    </row>
    <row r="614" spans="1:2">
      <c r="A614" s="4"/>
      <c r="B614" s="7"/>
    </row>
    <row r="615" spans="1:2">
      <c r="A615" s="4"/>
      <c r="B615" s="7"/>
    </row>
    <row r="616" spans="1:2">
      <c r="A616" s="4"/>
      <c r="B616" s="7"/>
    </row>
    <row r="617" spans="1:2">
      <c r="A617" s="4"/>
      <c r="B617" s="7"/>
    </row>
    <row r="618" spans="1:2">
      <c r="A618" s="4"/>
      <c r="B618" s="7"/>
    </row>
    <row r="619" spans="1:2">
      <c r="A619" s="4"/>
      <c r="B619" s="7"/>
    </row>
    <row r="620" spans="1:2">
      <c r="A620" s="4"/>
      <c r="B620" s="7"/>
    </row>
    <row r="621" spans="1:2">
      <c r="A621" s="4"/>
      <c r="B621" s="7"/>
    </row>
    <row r="622" spans="1:2">
      <c r="A622" s="4"/>
      <c r="B622" s="7"/>
    </row>
    <row r="623" spans="1:2">
      <c r="A623" s="4"/>
      <c r="B623" s="7"/>
    </row>
    <row r="624" spans="1:2">
      <c r="A624" s="4"/>
      <c r="B624" s="7"/>
    </row>
    <row r="625" spans="1:2">
      <c r="A625" s="4"/>
      <c r="B625" s="7"/>
    </row>
    <row r="626" spans="1:2">
      <c r="A626" s="4"/>
      <c r="B626" s="7"/>
    </row>
    <row r="627" spans="1:2">
      <c r="A627" s="4"/>
      <c r="B627" s="7"/>
    </row>
    <row r="628" spans="1:2">
      <c r="A628" s="4"/>
      <c r="B628" s="7"/>
    </row>
    <row r="629" spans="1:2">
      <c r="A629" s="4"/>
      <c r="B629" s="7"/>
    </row>
    <row r="630" spans="1:2">
      <c r="A630" s="4"/>
      <c r="B630" s="7"/>
    </row>
    <row r="631" spans="1:2">
      <c r="A631" s="4"/>
      <c r="B631" s="7"/>
    </row>
    <row r="632" spans="1:2">
      <c r="A632" s="4"/>
      <c r="B632" s="7"/>
    </row>
    <row r="633" spans="1:2">
      <c r="A633" s="4"/>
      <c r="B633" s="7"/>
    </row>
    <row r="634" spans="1:2">
      <c r="A634" s="4"/>
      <c r="B634" s="7"/>
    </row>
    <row r="635" spans="1:2">
      <c r="A635" s="4"/>
      <c r="B635" s="7"/>
    </row>
    <row r="636" spans="1:2">
      <c r="A636" s="4"/>
      <c r="B636" s="7"/>
    </row>
    <row r="637" spans="1:2">
      <c r="A637" s="4"/>
      <c r="B637" s="7"/>
    </row>
    <row r="638" spans="1:2">
      <c r="A638" s="4"/>
      <c r="B638" s="7"/>
    </row>
    <row r="639" spans="1:2">
      <c r="A639" s="4"/>
      <c r="B639" s="7"/>
    </row>
    <row r="640" spans="1:2">
      <c r="A640" s="4"/>
      <c r="B640" s="7"/>
    </row>
    <row r="641" spans="1:2">
      <c r="A641" s="4"/>
      <c r="B641" s="7"/>
    </row>
    <row r="642" spans="1:2">
      <c r="A642" s="4"/>
      <c r="B642" s="7"/>
    </row>
    <row r="643" spans="1:2">
      <c r="A643" s="4"/>
      <c r="B643" s="7"/>
    </row>
    <row r="644" spans="1:2">
      <c r="A644" s="4"/>
      <c r="B644" s="7"/>
    </row>
    <row r="645" spans="1:2">
      <c r="A645" s="4"/>
      <c r="B645" s="7"/>
    </row>
    <row r="646" spans="1:2">
      <c r="A646" s="4"/>
      <c r="B646" s="7"/>
    </row>
    <row r="647" spans="1:2">
      <c r="A647" s="4"/>
      <c r="B647" s="7"/>
    </row>
    <row r="648" spans="1:2">
      <c r="A648" s="4"/>
      <c r="B648" s="7"/>
    </row>
    <row r="649" spans="1:2">
      <c r="A649" s="4"/>
      <c r="B649" s="7"/>
    </row>
    <row r="650" spans="1:2">
      <c r="A650" s="4"/>
      <c r="B650" s="7"/>
    </row>
    <row r="651" spans="1:2">
      <c r="A651" s="4"/>
      <c r="B651" s="7"/>
    </row>
    <row r="652" spans="1:2">
      <c r="A652" s="4"/>
      <c r="B652" s="1"/>
    </row>
    <row r="653" spans="1:2">
      <c r="A653" s="4"/>
      <c r="B653" s="7"/>
    </row>
    <row r="654" spans="1:2">
      <c r="A654" s="4"/>
      <c r="B654" s="7"/>
    </row>
    <row r="655" spans="1:2">
      <c r="A655" s="4"/>
      <c r="B655" s="7"/>
    </row>
    <row r="656" spans="1:2">
      <c r="A656" s="4"/>
      <c r="B656" s="7"/>
    </row>
    <row r="657" spans="1:2">
      <c r="A657" s="4"/>
      <c r="B657" s="7"/>
    </row>
    <row r="658" spans="1:2">
      <c r="A658" s="4"/>
      <c r="B658" s="7"/>
    </row>
    <row r="659" spans="1:2">
      <c r="A659" s="4"/>
      <c r="B659" s="7"/>
    </row>
    <row r="660" spans="1:2">
      <c r="A660" s="4"/>
      <c r="B660" s="7"/>
    </row>
    <row r="661" spans="1:2">
      <c r="A661" s="4"/>
      <c r="B661" s="7"/>
    </row>
    <row r="662" spans="1:2">
      <c r="A662" s="4"/>
      <c r="B662" s="7"/>
    </row>
    <row r="663" spans="1:2">
      <c r="A663" s="4"/>
      <c r="B663" s="7"/>
    </row>
    <row r="664" spans="1:2">
      <c r="A664" s="4"/>
      <c r="B664" s="7"/>
    </row>
    <row r="665" spans="1:2">
      <c r="A665" s="4"/>
      <c r="B665" s="7"/>
    </row>
    <row r="666" spans="1:2">
      <c r="A666" s="4"/>
      <c r="B666" s="7"/>
    </row>
    <row r="667" spans="1:2">
      <c r="A667" s="4"/>
      <c r="B667" s="7"/>
    </row>
    <row r="668" spans="1:2">
      <c r="A668" s="4"/>
      <c r="B668" s="7"/>
    </row>
    <row r="669" spans="1:2">
      <c r="A669" s="4"/>
      <c r="B669" s="7"/>
    </row>
    <row r="670" spans="1:2">
      <c r="A670" s="4"/>
      <c r="B670" s="7"/>
    </row>
    <row r="671" spans="1:2">
      <c r="A671" s="4"/>
      <c r="B671" s="7"/>
    </row>
    <row r="672" spans="1:2">
      <c r="A672" s="4"/>
      <c r="B672" s="7"/>
    </row>
    <row r="673" spans="1:2">
      <c r="A673" s="4"/>
      <c r="B673" s="7"/>
    </row>
    <row r="674" spans="1:2">
      <c r="A674" s="4"/>
      <c r="B674" s="7"/>
    </row>
    <row r="675" spans="1:2">
      <c r="A675" s="4"/>
      <c r="B675" s="7"/>
    </row>
    <row r="676" spans="1:2">
      <c r="A676" s="4"/>
      <c r="B676" s="7"/>
    </row>
    <row r="677" spans="1:2">
      <c r="A677" s="4"/>
      <c r="B677" s="7"/>
    </row>
    <row r="678" spans="1:2">
      <c r="A678" s="4"/>
      <c r="B678" s="7"/>
    </row>
    <row r="679" spans="1:2">
      <c r="A679" s="4"/>
      <c r="B679" s="7"/>
    </row>
    <row r="680" spans="1:2">
      <c r="A680" s="4"/>
      <c r="B680" s="7"/>
    </row>
    <row r="681" spans="1:2">
      <c r="A681" s="4"/>
      <c r="B681" s="7"/>
    </row>
    <row r="682" spans="1:2">
      <c r="A682" s="4"/>
      <c r="B682" s="7"/>
    </row>
    <row r="683" spans="1:2">
      <c r="A683" s="4"/>
      <c r="B683" s="7"/>
    </row>
    <row r="684" spans="1:2">
      <c r="A684" s="4"/>
      <c r="B684" s="7"/>
    </row>
    <row r="685" spans="1:2">
      <c r="A685" s="4"/>
      <c r="B685" s="7"/>
    </row>
    <row r="686" spans="1:2">
      <c r="A686" s="4"/>
      <c r="B686" s="7"/>
    </row>
    <row r="687" spans="1:2">
      <c r="A687" s="4"/>
      <c r="B687" s="7"/>
    </row>
    <row r="688" spans="1:2">
      <c r="A688" s="4"/>
      <c r="B688" s="7"/>
    </row>
    <row r="689" spans="1:2">
      <c r="A689" s="4"/>
      <c r="B689" s="7"/>
    </row>
    <row r="690" spans="1:2">
      <c r="A690" s="4"/>
      <c r="B690" s="7"/>
    </row>
    <row r="691" spans="1:2">
      <c r="A691" s="4"/>
      <c r="B691" s="7"/>
    </row>
    <row r="692" spans="1:2">
      <c r="A692" s="4"/>
      <c r="B692" s="7"/>
    </row>
    <row r="693" spans="1:2">
      <c r="A693" s="4"/>
      <c r="B693" s="7"/>
    </row>
    <row r="694" spans="1:2">
      <c r="A694" s="4"/>
      <c r="B694" s="7"/>
    </row>
    <row r="695" spans="1:2">
      <c r="A695" s="4"/>
      <c r="B695" s="7"/>
    </row>
    <row r="696" spans="1:2">
      <c r="A696" s="4"/>
      <c r="B696" s="7"/>
    </row>
    <row r="697" spans="1:2">
      <c r="A697" s="4"/>
      <c r="B697" s="7"/>
    </row>
    <row r="698" spans="1:2">
      <c r="A698" s="4"/>
      <c r="B698" s="7"/>
    </row>
    <row r="699" spans="1:2">
      <c r="A699" s="4"/>
      <c r="B699" s="1"/>
    </row>
    <row r="700" spans="1:2">
      <c r="A700" s="4"/>
      <c r="B700" s="32"/>
    </row>
    <row r="701" spans="1:2">
      <c r="A701" s="4"/>
      <c r="B701" s="32"/>
    </row>
    <row r="702" spans="1:2">
      <c r="A702" s="4"/>
      <c r="B702" s="32"/>
    </row>
    <row r="703" spans="1:2">
      <c r="A703" s="4"/>
      <c r="B703" s="32"/>
    </row>
    <row r="704" spans="1:2">
      <c r="A704" s="4"/>
      <c r="B704" s="32"/>
    </row>
    <row r="705" spans="1:2">
      <c r="A705" s="4"/>
      <c r="B705" s="32"/>
    </row>
    <row r="706" spans="1:2">
      <c r="A706" s="4"/>
      <c r="B706" s="32"/>
    </row>
    <row r="707" spans="1:2" ht="13.5">
      <c r="A707" s="4"/>
      <c r="B707" s="33"/>
    </row>
    <row r="708" spans="1:2" ht="13.5">
      <c r="A708" s="4"/>
      <c r="B708" s="33"/>
    </row>
    <row r="709" spans="1:2" ht="13.5">
      <c r="A709" s="4"/>
      <c r="B709" s="33"/>
    </row>
    <row r="710" spans="1:2" ht="13.5">
      <c r="A710" s="4"/>
      <c r="B710" s="33"/>
    </row>
    <row r="711" spans="1:2" ht="13.5">
      <c r="A711" s="4"/>
      <c r="B711" s="33"/>
    </row>
    <row r="712" spans="1:2" ht="13.5">
      <c r="A712" s="4"/>
      <c r="B712" s="33"/>
    </row>
    <row r="713" spans="1:2" ht="13.5">
      <c r="A713" s="4"/>
      <c r="B713" s="33"/>
    </row>
    <row r="714" spans="1:2" ht="13.5">
      <c r="A714" s="4"/>
      <c r="B714" s="33"/>
    </row>
    <row r="715" spans="1:2" ht="13.5">
      <c r="A715" s="4"/>
      <c r="B715" s="33"/>
    </row>
    <row r="716" spans="1:2" ht="13.5">
      <c r="A716" s="4"/>
      <c r="B716" s="33"/>
    </row>
    <row r="717" spans="1:2" ht="13.5">
      <c r="A717" s="4"/>
      <c r="B717" s="33"/>
    </row>
    <row r="718" spans="1:2" ht="13.5">
      <c r="A718" s="4"/>
      <c r="B718" s="33"/>
    </row>
    <row r="719" spans="1:2" ht="13.5">
      <c r="A719" s="4"/>
      <c r="B719" s="33"/>
    </row>
    <row r="720" spans="1:2" ht="13.5">
      <c r="A720" s="4"/>
      <c r="B720" s="33"/>
    </row>
    <row r="721" spans="1:2" ht="13.5">
      <c r="A721" s="4"/>
      <c r="B721" s="33"/>
    </row>
    <row r="722" spans="1:2" ht="13.5">
      <c r="A722" s="4"/>
      <c r="B722" s="33"/>
    </row>
    <row r="723" spans="1:2" ht="13.5">
      <c r="A723" s="4"/>
      <c r="B723" s="33"/>
    </row>
    <row r="724" spans="1:2" ht="13.5">
      <c r="A724" s="4"/>
      <c r="B724" s="33"/>
    </row>
    <row r="725" spans="1:2" ht="13.5">
      <c r="A725" s="4"/>
      <c r="B725" s="33"/>
    </row>
    <row r="726" spans="1:2">
      <c r="A726" s="4"/>
      <c r="B726" s="1"/>
    </row>
    <row r="727" spans="1:2">
      <c r="A727" s="4"/>
      <c r="B727" s="7"/>
    </row>
    <row r="728" spans="1:2">
      <c r="A728" s="4"/>
      <c r="B728" s="7"/>
    </row>
    <row r="729" spans="1:2">
      <c r="A729" s="4"/>
      <c r="B729" s="7"/>
    </row>
    <row r="730" spans="1:2">
      <c r="A730" s="4"/>
      <c r="B730" s="7"/>
    </row>
    <row r="731" spans="1:2">
      <c r="A731" s="4"/>
      <c r="B731" s="7"/>
    </row>
    <row r="732" spans="1:2">
      <c r="A732" s="4"/>
      <c r="B732" s="7"/>
    </row>
    <row r="733" spans="1:2">
      <c r="A733" s="4"/>
      <c r="B733" s="7"/>
    </row>
    <row r="734" spans="1:2">
      <c r="A734" s="4"/>
      <c r="B734" s="7"/>
    </row>
    <row r="735" spans="1:2">
      <c r="A735" s="4"/>
      <c r="B735" s="7"/>
    </row>
    <row r="736" spans="1:2">
      <c r="A736" s="4"/>
      <c r="B736" s="1"/>
    </row>
    <row r="737" spans="1:2">
      <c r="A737" s="4"/>
      <c r="B737" s="7"/>
    </row>
    <row r="738" spans="1:2">
      <c r="A738" s="4"/>
      <c r="B738" s="7"/>
    </row>
    <row r="739" spans="1:2">
      <c r="A739" s="4"/>
      <c r="B739" s="7"/>
    </row>
    <row r="740" spans="1:2">
      <c r="A740" s="4"/>
      <c r="B740" s="7"/>
    </row>
    <row r="741" spans="1:2">
      <c r="A741" s="4"/>
      <c r="B741" s="7"/>
    </row>
    <row r="742" spans="1:2">
      <c r="A742" s="4"/>
      <c r="B742" s="7"/>
    </row>
    <row r="743" spans="1:2">
      <c r="A743" s="4"/>
      <c r="B743" s="7"/>
    </row>
    <row r="744" spans="1:2">
      <c r="A744" s="4"/>
      <c r="B744" s="7"/>
    </row>
    <row r="745" spans="1:2">
      <c r="A745" s="4"/>
      <c r="B745" s="7"/>
    </row>
    <row r="746" spans="1:2">
      <c r="A746" s="4"/>
      <c r="B746" s="7"/>
    </row>
    <row r="747" spans="1:2">
      <c r="A747" s="4"/>
      <c r="B747" s="7"/>
    </row>
    <row r="748" spans="1:2">
      <c r="A748" s="4"/>
      <c r="B748" s="7"/>
    </row>
    <row r="749" spans="1:2">
      <c r="A749" s="4"/>
      <c r="B749" s="7"/>
    </row>
    <row r="750" spans="1:2">
      <c r="A750" s="4"/>
      <c r="B750" s="7"/>
    </row>
    <row r="751" spans="1:2">
      <c r="A751" s="4"/>
      <c r="B751" s="7"/>
    </row>
    <row r="752" spans="1:2">
      <c r="A752" s="4"/>
      <c r="B752" s="7"/>
    </row>
    <row r="753" spans="1:2">
      <c r="A753" s="4"/>
      <c r="B753" s="7"/>
    </row>
    <row r="754" spans="1:2">
      <c r="A754" s="4"/>
      <c r="B754" s="7"/>
    </row>
    <row r="755" spans="1:2">
      <c r="A755" s="4"/>
      <c r="B755" s="7"/>
    </row>
    <row r="756" spans="1:2">
      <c r="A756" s="4"/>
      <c r="B756" s="7"/>
    </row>
    <row r="757" spans="1:2">
      <c r="A757" s="4"/>
      <c r="B757" s="7"/>
    </row>
    <row r="758" spans="1:2">
      <c r="A758" s="4"/>
      <c r="B758" s="7"/>
    </row>
    <row r="759" spans="1:2">
      <c r="A759" s="4"/>
      <c r="B759" s="7"/>
    </row>
    <row r="760" spans="1:2">
      <c r="A760" s="4"/>
      <c r="B760" s="7"/>
    </row>
    <row r="761" spans="1:2">
      <c r="A761" s="4"/>
      <c r="B761" s="7"/>
    </row>
    <row r="762" spans="1:2">
      <c r="A762" s="4"/>
      <c r="B762" s="7"/>
    </row>
    <row r="763" spans="1:2">
      <c r="A763" s="4"/>
      <c r="B763" s="7"/>
    </row>
    <row r="764" spans="1:2">
      <c r="A764" s="4"/>
      <c r="B764" s="7"/>
    </row>
    <row r="765" spans="1:2">
      <c r="A765" s="4"/>
      <c r="B765" s="7"/>
    </row>
    <row r="766" spans="1:2">
      <c r="A766" s="4"/>
      <c r="B766" s="7"/>
    </row>
    <row r="767" spans="1:2">
      <c r="A767" s="4"/>
      <c r="B767" s="7"/>
    </row>
    <row r="768" spans="1:2">
      <c r="A768" s="4"/>
      <c r="B768" s="7"/>
    </row>
    <row r="769" spans="1:2">
      <c r="A769" s="4"/>
      <c r="B769" s="7"/>
    </row>
    <row r="770" spans="1:2">
      <c r="A770" s="4"/>
      <c r="B770" s="7"/>
    </row>
    <row r="771" spans="1:2">
      <c r="A771" s="4"/>
      <c r="B771" s="7"/>
    </row>
    <row r="772" spans="1:2">
      <c r="A772" s="4"/>
      <c r="B772" s="7"/>
    </row>
    <row r="773" spans="1:2">
      <c r="A773" s="4"/>
      <c r="B773" s="7"/>
    </row>
    <row r="774" spans="1:2">
      <c r="A774" s="4"/>
      <c r="B774" s="1"/>
    </row>
    <row r="775" spans="1:2">
      <c r="A775" s="4"/>
      <c r="B775" s="7"/>
    </row>
    <row r="776" spans="1:2">
      <c r="A776" s="4"/>
      <c r="B776" s="7"/>
    </row>
    <row r="777" spans="1:2">
      <c r="A777" s="4"/>
      <c r="B777" s="7"/>
    </row>
    <row r="778" spans="1:2">
      <c r="A778" s="4"/>
      <c r="B778" s="7"/>
    </row>
    <row r="779" spans="1:2">
      <c r="A779" s="4"/>
      <c r="B779" s="7"/>
    </row>
    <row r="780" spans="1:2">
      <c r="A780" s="4"/>
      <c r="B780" s="7"/>
    </row>
    <row r="781" spans="1:2">
      <c r="A781" s="4"/>
      <c r="B781" s="7"/>
    </row>
    <row r="782" spans="1:2">
      <c r="A782" s="4"/>
      <c r="B782" s="7"/>
    </row>
    <row r="783" spans="1:2">
      <c r="A783" s="4"/>
      <c r="B783" s="7"/>
    </row>
    <row r="784" spans="1:2">
      <c r="A784" s="4"/>
      <c r="B784" s="7"/>
    </row>
    <row r="785" spans="1:2">
      <c r="A785" s="4"/>
      <c r="B785" s="7"/>
    </row>
    <row r="786" spans="1:2">
      <c r="A786" s="4"/>
      <c r="B786" s="7"/>
    </row>
    <row r="787" spans="1:2">
      <c r="A787" s="4"/>
      <c r="B787" s="7"/>
    </row>
    <row r="788" spans="1:2">
      <c r="A788" s="4"/>
      <c r="B788" s="7"/>
    </row>
    <row r="789" spans="1:2">
      <c r="A789" s="4"/>
      <c r="B789" s="7"/>
    </row>
    <row r="790" spans="1:2">
      <c r="A790" s="4"/>
      <c r="B790" s="7"/>
    </row>
    <row r="791" spans="1:2">
      <c r="A791" s="4"/>
      <c r="B791" s="7"/>
    </row>
    <row r="792" spans="1:2">
      <c r="A792" s="4"/>
      <c r="B792" s="7"/>
    </row>
    <row r="793" spans="1:2">
      <c r="A793" s="4"/>
      <c r="B793" s="7"/>
    </row>
    <row r="794" spans="1:2">
      <c r="A794" s="4"/>
      <c r="B794" s="7"/>
    </row>
    <row r="795" spans="1:2">
      <c r="A795" s="4"/>
      <c r="B795" s="7"/>
    </row>
    <row r="796" spans="1:2">
      <c r="A796" s="4"/>
      <c r="B796" s="7"/>
    </row>
    <row r="797" spans="1:2">
      <c r="A797" s="4"/>
      <c r="B797" s="7"/>
    </row>
    <row r="798" spans="1:2">
      <c r="A798" s="4"/>
      <c r="B798" s="7"/>
    </row>
    <row r="799" spans="1:2">
      <c r="A799" s="4"/>
      <c r="B799" s="7"/>
    </row>
    <row r="800" spans="1:2">
      <c r="A800" s="4"/>
      <c r="B800" s="7"/>
    </row>
    <row r="801" spans="1:2">
      <c r="A801" s="4"/>
      <c r="B801" s="7"/>
    </row>
    <row r="802" spans="1:2">
      <c r="A802" s="4"/>
      <c r="B802" s="7"/>
    </row>
    <row r="803" spans="1:2">
      <c r="A803" s="4"/>
      <c r="B803" s="7"/>
    </row>
    <row r="804" spans="1:2">
      <c r="A804" s="4"/>
      <c r="B804" s="1"/>
    </row>
    <row r="805" spans="1:2">
      <c r="A805" s="4"/>
      <c r="B805" s="7"/>
    </row>
    <row r="806" spans="1:2">
      <c r="A806" s="4"/>
      <c r="B806" s="7"/>
    </row>
    <row r="807" spans="1:2">
      <c r="A807" s="4"/>
      <c r="B807" s="7"/>
    </row>
    <row r="808" spans="1:2">
      <c r="A808" s="4"/>
      <c r="B808" s="7"/>
    </row>
    <row r="809" spans="1:2">
      <c r="A809" s="4"/>
      <c r="B809" s="7"/>
    </row>
    <row r="810" spans="1:2">
      <c r="A810" s="4"/>
      <c r="B810" s="7"/>
    </row>
    <row r="811" spans="1:2">
      <c r="A811" s="4"/>
      <c r="B811" s="7"/>
    </row>
    <row r="812" spans="1:2">
      <c r="A812" s="4"/>
      <c r="B812" s="7"/>
    </row>
    <row r="813" spans="1:2">
      <c r="A813" s="4"/>
      <c r="B813" s="7"/>
    </row>
    <row r="814" spans="1:2">
      <c r="A814" s="4"/>
      <c r="B814" s="7"/>
    </row>
    <row r="815" spans="1:2">
      <c r="A815" s="4"/>
      <c r="B815" s="7"/>
    </row>
    <row r="816" spans="1:2">
      <c r="A816" s="4"/>
      <c r="B816" s="7"/>
    </row>
    <row r="817" spans="1:2">
      <c r="A817" s="4"/>
      <c r="B817" s="7"/>
    </row>
    <row r="818" spans="1:2">
      <c r="A818" s="4"/>
      <c r="B818" s="7"/>
    </row>
    <row r="819" spans="1:2">
      <c r="A819" s="4"/>
      <c r="B819" s="7"/>
    </row>
    <row r="820" spans="1:2">
      <c r="A820" s="4"/>
      <c r="B820" s="7"/>
    </row>
    <row r="821" spans="1:2">
      <c r="A821" s="4"/>
      <c r="B821" s="7"/>
    </row>
    <row r="822" spans="1:2">
      <c r="A822" s="4"/>
      <c r="B822" s="7"/>
    </row>
    <row r="823" spans="1:2">
      <c r="A823" s="4"/>
      <c r="B823" s="7"/>
    </row>
    <row r="824" spans="1:2">
      <c r="A824" s="4"/>
      <c r="B824" s="7"/>
    </row>
    <row r="825" spans="1:2">
      <c r="A825" s="4"/>
      <c r="B825" s="7"/>
    </row>
    <row r="826" spans="1:2">
      <c r="A826" s="4"/>
      <c r="B826" s="7"/>
    </row>
    <row r="827" spans="1:2">
      <c r="A827" s="4"/>
      <c r="B827" s="7"/>
    </row>
    <row r="828" spans="1:2">
      <c r="A828" s="4"/>
      <c r="B828" s="7"/>
    </row>
    <row r="829" spans="1:2">
      <c r="A829" s="4"/>
      <c r="B829" s="7"/>
    </row>
    <row r="830" spans="1:2">
      <c r="A830" s="4"/>
      <c r="B830" s="7"/>
    </row>
    <row r="831" spans="1:2">
      <c r="A831" s="4"/>
      <c r="B831" s="7"/>
    </row>
    <row r="832" spans="1:2">
      <c r="A832" s="4"/>
      <c r="B832" s="7"/>
    </row>
    <row r="833" spans="1:2">
      <c r="A833" s="4"/>
      <c r="B833" s="7"/>
    </row>
    <row r="834" spans="1:2">
      <c r="A834" s="4"/>
      <c r="B834" s="7"/>
    </row>
    <row r="835" spans="1:2">
      <c r="A835" s="4"/>
      <c r="B835" s="7"/>
    </row>
    <row r="836" spans="1:2">
      <c r="A836" s="4"/>
      <c r="B836" s="7"/>
    </row>
    <row r="837" spans="1:2">
      <c r="A837" s="4"/>
      <c r="B837" s="7"/>
    </row>
    <row r="838" spans="1:2">
      <c r="A838" s="4"/>
      <c r="B838" s="7"/>
    </row>
    <row r="839" spans="1:2">
      <c r="A839" s="4"/>
      <c r="B839" s="7"/>
    </row>
    <row r="840" spans="1:2">
      <c r="A840" s="4"/>
      <c r="B840" s="7"/>
    </row>
    <row r="841" spans="1:2">
      <c r="A841" s="4"/>
      <c r="B841" s="7"/>
    </row>
    <row r="842" spans="1:2">
      <c r="A842" s="4"/>
      <c r="B842" s="7"/>
    </row>
    <row r="843" spans="1:2">
      <c r="A843" s="4"/>
      <c r="B843" s="7"/>
    </row>
    <row r="844" spans="1:2">
      <c r="A844" s="4"/>
      <c r="B844" s="7"/>
    </row>
    <row r="845" spans="1:2">
      <c r="A845" s="4"/>
      <c r="B845" s="7"/>
    </row>
    <row r="846" spans="1:2">
      <c r="A846" s="4"/>
      <c r="B846" s="7"/>
    </row>
    <row r="847" spans="1:2">
      <c r="A847" s="4"/>
      <c r="B847" s="7"/>
    </row>
    <row r="848" spans="1:2">
      <c r="A848" s="4"/>
      <c r="B848" s="7"/>
    </row>
    <row r="849" spans="1:2">
      <c r="A849" s="4"/>
      <c r="B849" s="7"/>
    </row>
    <row r="850" spans="1:2">
      <c r="A850" s="4"/>
      <c r="B850" s="7"/>
    </row>
    <row r="851" spans="1:2">
      <c r="A851" s="4"/>
      <c r="B851" s="7"/>
    </row>
    <row r="852" spans="1:2">
      <c r="A852" s="4"/>
      <c r="B852" s="7"/>
    </row>
    <row r="853" spans="1:2">
      <c r="A853" s="4"/>
      <c r="B853" s="7"/>
    </row>
    <row r="854" spans="1:2">
      <c r="A854" s="4"/>
      <c r="B854" s="7"/>
    </row>
    <row r="855" spans="1:2">
      <c r="A855" s="4"/>
      <c r="B855" s="7"/>
    </row>
    <row r="856" spans="1:2">
      <c r="A856" s="4"/>
      <c r="B856" s="7"/>
    </row>
    <row r="857" spans="1:2">
      <c r="A857" s="4"/>
      <c r="B857" s="7"/>
    </row>
    <row r="858" spans="1:2">
      <c r="A858" s="4"/>
      <c r="B858" s="7"/>
    </row>
    <row r="859" spans="1:2">
      <c r="A859" s="4"/>
      <c r="B859" s="7"/>
    </row>
    <row r="860" spans="1:2">
      <c r="A860" s="4"/>
      <c r="B860" s="7"/>
    </row>
    <row r="861" spans="1:2">
      <c r="A861" s="4"/>
      <c r="B861" s="7"/>
    </row>
    <row r="862" spans="1:2">
      <c r="A862" s="4"/>
      <c r="B862" s="7"/>
    </row>
    <row r="863" spans="1:2">
      <c r="A863" s="4"/>
      <c r="B863" s="7"/>
    </row>
    <row r="864" spans="1:2">
      <c r="A864" s="4"/>
      <c r="B864" s="7"/>
    </row>
    <row r="865" spans="1:2">
      <c r="A865" s="4"/>
      <c r="B865" s="7"/>
    </row>
    <row r="866" spans="1:2">
      <c r="A866" s="4"/>
      <c r="B866" s="7"/>
    </row>
    <row r="867" spans="1:2">
      <c r="A867" s="4"/>
      <c r="B867" s="7"/>
    </row>
    <row r="868" spans="1:2">
      <c r="A868" s="4"/>
      <c r="B868" s="7"/>
    </row>
    <row r="869" spans="1:2">
      <c r="A869" s="4"/>
      <c r="B869" s="7"/>
    </row>
    <row r="870" spans="1:2">
      <c r="A870" s="4"/>
      <c r="B870" s="7"/>
    </row>
    <row r="871" spans="1:2">
      <c r="A871" s="4"/>
      <c r="B871" s="7"/>
    </row>
    <row r="872" spans="1:2">
      <c r="A872" s="4"/>
      <c r="B872" s="7"/>
    </row>
    <row r="873" spans="1:2">
      <c r="A873" s="4"/>
      <c r="B873" s="7"/>
    </row>
    <row r="874" spans="1:2">
      <c r="A874" s="4"/>
      <c r="B874" s="7"/>
    </row>
    <row r="875" spans="1:2">
      <c r="A875" s="4"/>
      <c r="B875" s="7"/>
    </row>
    <row r="876" spans="1:2">
      <c r="A876" s="4"/>
      <c r="B876" s="7"/>
    </row>
    <row r="877" spans="1:2">
      <c r="A877" s="4"/>
      <c r="B877" s="7"/>
    </row>
    <row r="878" spans="1:2">
      <c r="A878" s="4"/>
      <c r="B878" s="7"/>
    </row>
    <row r="879" spans="1:2">
      <c r="A879" s="4"/>
      <c r="B879" s="7"/>
    </row>
    <row r="880" spans="1:2">
      <c r="A880" s="4"/>
      <c r="B880" s="7"/>
    </row>
    <row r="881" spans="1:2">
      <c r="A881" s="4"/>
      <c r="B881" s="7"/>
    </row>
    <row r="882" spans="1:2">
      <c r="A882" s="4"/>
      <c r="B882" s="7"/>
    </row>
    <row r="883" spans="1:2">
      <c r="A883" s="4"/>
      <c r="B883" s="7"/>
    </row>
    <row r="884" spans="1:2">
      <c r="A884" s="4"/>
      <c r="B884" s="7"/>
    </row>
    <row r="885" spans="1:2">
      <c r="A885" s="4"/>
      <c r="B885" s="7"/>
    </row>
    <row r="886" spans="1:2">
      <c r="A886" s="4"/>
      <c r="B886" s="7"/>
    </row>
    <row r="887" spans="1:2">
      <c r="A887" s="4"/>
      <c r="B887" s="7"/>
    </row>
    <row r="888" spans="1:2">
      <c r="A888" s="4"/>
      <c r="B888" s="1"/>
    </row>
    <row r="889" spans="1:2">
      <c r="A889" s="4"/>
      <c r="B889" s="7"/>
    </row>
    <row r="890" spans="1:2">
      <c r="A890" s="4"/>
      <c r="B890" s="7"/>
    </row>
    <row r="891" spans="1:2">
      <c r="A891" s="4"/>
      <c r="B891" s="7"/>
    </row>
    <row r="892" spans="1:2">
      <c r="A892" s="4"/>
      <c r="B892" s="34"/>
    </row>
    <row r="893" spans="1:2">
      <c r="A893" s="4"/>
      <c r="B893" s="34"/>
    </row>
    <row r="894" spans="1:2">
      <c r="A894" s="4"/>
      <c r="B894" s="7"/>
    </row>
    <row r="895" spans="1:2">
      <c r="A895" s="4"/>
      <c r="B895" s="7"/>
    </row>
    <row r="896" spans="1:2">
      <c r="A896" s="4"/>
      <c r="B896" s="7"/>
    </row>
    <row r="897" spans="1:2">
      <c r="A897" s="4"/>
      <c r="B897" s="7"/>
    </row>
    <row r="898" spans="1:2">
      <c r="A898" s="4"/>
      <c r="B898" s="7"/>
    </row>
    <row r="899" spans="1:2">
      <c r="A899" s="4"/>
      <c r="B899" s="7"/>
    </row>
    <row r="900" spans="1:2">
      <c r="A900" s="4"/>
      <c r="B900" s="7"/>
    </row>
    <row r="901" spans="1:2">
      <c r="A901" s="4"/>
      <c r="B901" s="7"/>
    </row>
    <row r="902" spans="1:2">
      <c r="A902" s="4"/>
      <c r="B902" s="7"/>
    </row>
    <row r="903" spans="1:2">
      <c r="A903" s="4"/>
      <c r="B903" s="7"/>
    </row>
    <row r="904" spans="1:2">
      <c r="A904" s="4"/>
      <c r="B904" s="7"/>
    </row>
    <row r="905" spans="1:2">
      <c r="A905" s="4"/>
      <c r="B905" s="7"/>
    </row>
    <row r="906" spans="1:2">
      <c r="A906" s="4"/>
      <c r="B906" s="7"/>
    </row>
    <row r="907" spans="1:2">
      <c r="A907" s="4"/>
      <c r="B907" s="7"/>
    </row>
    <row r="908" spans="1:2">
      <c r="A908" s="4"/>
      <c r="B908" s="7"/>
    </row>
    <row r="909" spans="1:2">
      <c r="A909" s="4"/>
      <c r="B909" s="7"/>
    </row>
    <row r="910" spans="1:2">
      <c r="A910" s="4"/>
      <c r="B910" s="7"/>
    </row>
    <row r="911" spans="1:2">
      <c r="A911" s="4"/>
      <c r="B911" s="7"/>
    </row>
    <row r="912" spans="1:2">
      <c r="A912" s="4"/>
      <c r="B912" s="7"/>
    </row>
    <row r="913" spans="1:2">
      <c r="A913" s="4"/>
      <c r="B913" s="7"/>
    </row>
    <row r="914" spans="1:2">
      <c r="A914" s="4"/>
      <c r="B914" s="1"/>
    </row>
    <row r="915" spans="1:2">
      <c r="A915" s="4"/>
      <c r="B915" s="7"/>
    </row>
    <row r="916" spans="1:2">
      <c r="A916" s="4"/>
      <c r="B916" s="7"/>
    </row>
    <row r="917" spans="1:2">
      <c r="A917" s="4"/>
      <c r="B917" s="7"/>
    </row>
    <row r="918" spans="1:2">
      <c r="A918" s="4"/>
      <c r="B918" s="7"/>
    </row>
    <row r="919" spans="1:2">
      <c r="A919" s="4"/>
      <c r="B919" s="7"/>
    </row>
    <row r="920" spans="1:2">
      <c r="A920" s="4"/>
      <c r="B920" s="7"/>
    </row>
    <row r="921" spans="1:2">
      <c r="A921" s="4"/>
      <c r="B921" s="7"/>
    </row>
    <row r="922" spans="1:2">
      <c r="A922" s="4"/>
      <c r="B922" s="7"/>
    </row>
    <row r="923" spans="1:2">
      <c r="A923" s="4"/>
      <c r="B923" s="7"/>
    </row>
    <row r="924" spans="1:2">
      <c r="A924" s="4"/>
      <c r="B924" s="7"/>
    </row>
    <row r="925" spans="1:2">
      <c r="A925" s="4"/>
      <c r="B925" s="1"/>
    </row>
    <row r="926" spans="1:2">
      <c r="A926" s="4"/>
      <c r="B926" s="7"/>
    </row>
    <row r="927" spans="1:2">
      <c r="A927" s="4"/>
      <c r="B927" s="7"/>
    </row>
    <row r="928" spans="1:2">
      <c r="A928" s="4"/>
      <c r="B928" s="7"/>
    </row>
    <row r="929" spans="1:2">
      <c r="A929" s="4"/>
      <c r="B929" s="7"/>
    </row>
    <row r="930" spans="1:2">
      <c r="A930" s="4"/>
      <c r="B930" s="7"/>
    </row>
    <row r="931" spans="1:2">
      <c r="A931" s="4"/>
      <c r="B931" s="7"/>
    </row>
    <row r="932" spans="1:2">
      <c r="A932" s="4"/>
      <c r="B932" s="7"/>
    </row>
    <row r="933" spans="1:2">
      <c r="A933" s="4"/>
      <c r="B933" s="7"/>
    </row>
    <row r="934" spans="1:2">
      <c r="A934" s="4"/>
      <c r="B934" s="7"/>
    </row>
    <row r="935" spans="1:2">
      <c r="A935" s="4"/>
      <c r="B935" s="7"/>
    </row>
    <row r="936" spans="1:2">
      <c r="A936" s="4"/>
      <c r="B936" s="7"/>
    </row>
    <row r="937" spans="1:2">
      <c r="A937" s="4"/>
      <c r="B937" s="7"/>
    </row>
    <row r="938" spans="1:2">
      <c r="A938" s="4"/>
      <c r="B938" s="7"/>
    </row>
    <row r="939" spans="1:2">
      <c r="A939" s="4"/>
      <c r="B939" s="7"/>
    </row>
    <row r="940" spans="1:2">
      <c r="A940" s="4"/>
      <c r="B940" s="7"/>
    </row>
    <row r="941" spans="1:2">
      <c r="A941" s="4"/>
      <c r="B941" s="7"/>
    </row>
    <row r="942" spans="1:2">
      <c r="A942" s="4"/>
      <c r="B942" s="7"/>
    </row>
    <row r="943" spans="1:2">
      <c r="A943" s="4"/>
      <c r="B943" s="7"/>
    </row>
    <row r="944" spans="1:2">
      <c r="A944" s="4"/>
      <c r="B944" s="7"/>
    </row>
    <row r="945" spans="1:2">
      <c r="A945" s="4"/>
      <c r="B945" s="7"/>
    </row>
    <row r="946" spans="1:2">
      <c r="A946" s="4"/>
      <c r="B946" s="7"/>
    </row>
    <row r="947" spans="1:2">
      <c r="A947" s="4"/>
      <c r="B947" s="7"/>
    </row>
    <row r="948" spans="1:2">
      <c r="A948" s="4"/>
      <c r="B948" s="7"/>
    </row>
    <row r="949" spans="1:2">
      <c r="A949" s="4"/>
      <c r="B949" s="7"/>
    </row>
    <row r="950" spans="1:2">
      <c r="A950" s="4"/>
      <c r="B950" s="7"/>
    </row>
    <row r="951" spans="1:2">
      <c r="A951" s="4"/>
      <c r="B951" s="7"/>
    </row>
    <row r="952" spans="1:2">
      <c r="A952" s="4"/>
      <c r="B952" s="7"/>
    </row>
    <row r="953" spans="1:2">
      <c r="A953" s="4"/>
      <c r="B953" s="7"/>
    </row>
    <row r="954" spans="1:2">
      <c r="A954" s="4"/>
      <c r="B954" s="1"/>
    </row>
    <row r="955" spans="1:2">
      <c r="A955" s="4"/>
      <c r="B955" s="7"/>
    </row>
    <row r="956" spans="1:2">
      <c r="A956" s="4"/>
      <c r="B956" s="7"/>
    </row>
    <row r="957" spans="1:2">
      <c r="A957" s="4"/>
      <c r="B957" s="7"/>
    </row>
    <row r="958" spans="1:2">
      <c r="A958" s="4"/>
      <c r="B958" s="7"/>
    </row>
    <row r="959" spans="1:2">
      <c r="A959" s="4"/>
      <c r="B959" s="7"/>
    </row>
    <row r="960" spans="1:2">
      <c r="A960" s="4"/>
      <c r="B960" s="7"/>
    </row>
    <row r="961" spans="1:2">
      <c r="A961" s="4"/>
      <c r="B961" s="7"/>
    </row>
    <row r="962" spans="1:2">
      <c r="A962" s="4"/>
      <c r="B962" s="7"/>
    </row>
    <row r="963" spans="1:2">
      <c r="A963" s="4"/>
      <c r="B963" s="7"/>
    </row>
    <row r="964" spans="1:2">
      <c r="A964" s="4"/>
      <c r="B964" s="7"/>
    </row>
    <row r="965" spans="1:2">
      <c r="A965" s="4"/>
      <c r="B965" s="7"/>
    </row>
    <row r="966" spans="1:2">
      <c r="A966" s="4"/>
      <c r="B966" s="7"/>
    </row>
    <row r="967" spans="1:2">
      <c r="A967" s="4"/>
      <c r="B967" s="7"/>
    </row>
    <row r="968" spans="1:2">
      <c r="A968" s="4"/>
      <c r="B968" s="7"/>
    </row>
    <row r="969" spans="1:2">
      <c r="A969" s="4"/>
      <c r="B969" s="7"/>
    </row>
    <row r="970" spans="1:2">
      <c r="A970" s="4"/>
      <c r="B970" s="7"/>
    </row>
    <row r="971" spans="1:2">
      <c r="A971" s="4"/>
      <c r="B971" s="7"/>
    </row>
    <row r="972" spans="1:2">
      <c r="A972" s="4"/>
      <c r="B972" s="7"/>
    </row>
    <row r="973" spans="1:2">
      <c r="A973" s="4"/>
      <c r="B973" s="7"/>
    </row>
    <row r="974" spans="1:2">
      <c r="A974" s="4"/>
      <c r="B974" s="7"/>
    </row>
    <row r="975" spans="1:2">
      <c r="A975" s="4"/>
      <c r="B975" s="7"/>
    </row>
    <row r="976" spans="1:2">
      <c r="A976" s="4"/>
      <c r="B976" s="7"/>
    </row>
    <row r="977" spans="1:2">
      <c r="A977" s="4"/>
      <c r="B977" s="7"/>
    </row>
    <row r="978" spans="1:2">
      <c r="A978" s="4"/>
      <c r="B978" s="7"/>
    </row>
    <row r="979" spans="1:2">
      <c r="A979" s="4"/>
      <c r="B979" s="7"/>
    </row>
    <row r="980" spans="1:2">
      <c r="A980" s="4"/>
      <c r="B980" s="7"/>
    </row>
    <row r="981" spans="1:2">
      <c r="A981" s="4"/>
      <c r="B981" s="7"/>
    </row>
    <row r="982" spans="1:2">
      <c r="A982" s="4"/>
      <c r="B982" s="1"/>
    </row>
    <row r="983" spans="1:2">
      <c r="A983" s="4"/>
      <c r="B983" s="7"/>
    </row>
    <row r="984" spans="1:2">
      <c r="A984" s="4"/>
      <c r="B984" s="7"/>
    </row>
    <row r="985" spans="1:2">
      <c r="A985" s="4"/>
      <c r="B985" s="7"/>
    </row>
    <row r="986" spans="1:2">
      <c r="A986" s="4"/>
      <c r="B986" s="7"/>
    </row>
    <row r="987" spans="1:2">
      <c r="A987" s="4"/>
      <c r="B987" s="7"/>
    </row>
    <row r="988" spans="1:2">
      <c r="A988" s="4"/>
      <c r="B988" s="7"/>
    </row>
    <row r="989" spans="1:2">
      <c r="A989" s="4"/>
      <c r="B989" s="7"/>
    </row>
    <row r="990" spans="1:2">
      <c r="A990" s="4"/>
      <c r="B990" s="7"/>
    </row>
    <row r="991" spans="1:2">
      <c r="A991" s="4"/>
      <c r="B991" s="7"/>
    </row>
    <row r="992" spans="1:2">
      <c r="A992" s="4"/>
      <c r="B992" s="7"/>
    </row>
    <row r="993" spans="1:2">
      <c r="A993" s="4"/>
      <c r="B993" s="7"/>
    </row>
    <row r="994" spans="1:2">
      <c r="A994" s="4"/>
      <c r="B994" s="7"/>
    </row>
    <row r="995" spans="1:2">
      <c r="A995" s="4"/>
      <c r="B995" s="7"/>
    </row>
    <row r="996" spans="1:2">
      <c r="A996" s="4"/>
      <c r="B996" s="7"/>
    </row>
    <row r="997" spans="1:2">
      <c r="A997" s="4"/>
      <c r="B997" s="7"/>
    </row>
    <row r="998" spans="1:2">
      <c r="A998" s="4"/>
      <c r="B998" s="7"/>
    </row>
    <row r="999" spans="1:2">
      <c r="A999" s="4"/>
      <c r="B999" s="7"/>
    </row>
    <row r="1000" spans="1:2">
      <c r="A1000" s="4"/>
      <c r="B1000" s="7"/>
    </row>
    <row r="1001" spans="1:2">
      <c r="A1001" s="4"/>
      <c r="B1001" s="7"/>
    </row>
    <row r="1002" spans="1:2">
      <c r="A1002" s="4"/>
      <c r="B1002" s="7"/>
    </row>
    <row r="1003" spans="1:2">
      <c r="A1003" s="4"/>
      <c r="B1003" s="7"/>
    </row>
    <row r="1004" spans="1:2">
      <c r="A1004" s="4"/>
      <c r="B1004" s="7"/>
    </row>
    <row r="1005" spans="1:2">
      <c r="A1005" s="4"/>
      <c r="B1005" s="7"/>
    </row>
    <row r="1006" spans="1:2">
      <c r="A1006" s="4"/>
      <c r="B1006" s="7"/>
    </row>
    <row r="1007" spans="1:2">
      <c r="A1007" s="4"/>
      <c r="B1007" s="7"/>
    </row>
    <row r="1008" spans="1:2">
      <c r="A1008" s="4"/>
      <c r="B1008" s="7"/>
    </row>
    <row r="1009" spans="1:2">
      <c r="A1009" s="4"/>
      <c r="B1009" s="7"/>
    </row>
    <row r="1010" spans="1:2">
      <c r="A1010" s="4"/>
      <c r="B1010" s="7"/>
    </row>
    <row r="1011" spans="1:2">
      <c r="A1011" s="4"/>
      <c r="B1011" s="7"/>
    </row>
    <row r="1012" spans="1:2">
      <c r="A1012" s="4"/>
      <c r="B1012" s="7"/>
    </row>
    <row r="1013" spans="1:2">
      <c r="A1013" s="4"/>
      <c r="B1013" s="7"/>
    </row>
    <row r="1014" spans="1:2">
      <c r="A1014" s="4"/>
      <c r="B1014" s="7"/>
    </row>
    <row r="1015" spans="1:2">
      <c r="A1015" s="4"/>
      <c r="B1015" s="7"/>
    </row>
    <row r="1016" spans="1:2">
      <c r="A1016" s="4"/>
      <c r="B1016" s="7"/>
    </row>
    <row r="1017" spans="1:2">
      <c r="A1017" s="4"/>
      <c r="B1017" s="7"/>
    </row>
    <row r="1018" spans="1:2">
      <c r="A1018" s="4"/>
      <c r="B1018" s="7"/>
    </row>
    <row r="1019" spans="1:2">
      <c r="A1019" s="4"/>
      <c r="B1019" s="7"/>
    </row>
    <row r="1020" spans="1:2">
      <c r="A1020" s="4"/>
      <c r="B1020" s="1"/>
    </row>
    <row r="1021" spans="1:2">
      <c r="A1021" s="4"/>
      <c r="B1021" s="7"/>
    </row>
    <row r="1022" spans="1:2">
      <c r="A1022" s="4"/>
      <c r="B1022" s="7"/>
    </row>
    <row r="1023" spans="1:2">
      <c r="A1023" s="4"/>
      <c r="B1023" s="7"/>
    </row>
    <row r="1024" spans="1:2">
      <c r="A1024" s="4"/>
      <c r="B1024" s="7"/>
    </row>
    <row r="1025" spans="1:2">
      <c r="A1025" s="4"/>
      <c r="B1025" s="7"/>
    </row>
    <row r="1026" spans="1:2">
      <c r="A1026" s="4"/>
      <c r="B1026" s="7"/>
    </row>
    <row r="1027" spans="1:2">
      <c r="A1027" s="4"/>
      <c r="B1027" s="7"/>
    </row>
    <row r="1028" spans="1:2">
      <c r="A1028" s="4"/>
      <c r="B1028" s="7"/>
    </row>
    <row r="1029" spans="1:2">
      <c r="A1029" s="4"/>
      <c r="B1029" s="7"/>
    </row>
    <row r="1030" spans="1:2">
      <c r="A1030" s="4"/>
      <c r="B1030" s="7"/>
    </row>
    <row r="1031" spans="1:2">
      <c r="A1031" s="4"/>
      <c r="B1031" s="1"/>
    </row>
    <row r="1032" spans="1:2">
      <c r="A1032" s="4"/>
      <c r="B1032" s="7"/>
    </row>
    <row r="1033" spans="1:2">
      <c r="A1033" s="4"/>
      <c r="B1033" s="7"/>
    </row>
    <row r="1034" spans="1:2">
      <c r="A1034" s="4"/>
      <c r="B1034" s="7"/>
    </row>
    <row r="1035" spans="1:2">
      <c r="A1035" s="4"/>
      <c r="B1035" s="7"/>
    </row>
    <row r="1036" spans="1:2">
      <c r="A1036" s="4"/>
      <c r="B1036" s="7"/>
    </row>
    <row r="1037" spans="1:2">
      <c r="A1037" s="4"/>
      <c r="B1037" s="7"/>
    </row>
    <row r="1038" spans="1:2">
      <c r="A1038" s="4"/>
      <c r="B1038" s="7"/>
    </row>
    <row r="1039" spans="1:2">
      <c r="A1039" s="4"/>
      <c r="B1039" s="7"/>
    </row>
    <row r="1040" spans="1:2">
      <c r="A1040" s="4"/>
      <c r="B1040" s="7"/>
    </row>
    <row r="1041" spans="1:2">
      <c r="A1041" s="4"/>
      <c r="B1041" s="7"/>
    </row>
    <row r="1042" spans="1:2">
      <c r="A1042" s="4"/>
      <c r="B1042" s="7"/>
    </row>
    <row r="1043" spans="1:2">
      <c r="A1043" s="4"/>
      <c r="B1043" s="7"/>
    </row>
    <row r="1044" spans="1:2">
      <c r="A1044" s="4"/>
      <c r="B1044" s="7"/>
    </row>
    <row r="1045" spans="1:2">
      <c r="A1045" s="4"/>
      <c r="B1045" s="7"/>
    </row>
    <row r="1046" spans="1:2">
      <c r="A1046" s="4"/>
      <c r="B1046" s="7"/>
    </row>
    <row r="1047" spans="1:2">
      <c r="A1047" s="4"/>
      <c r="B1047" s="7"/>
    </row>
    <row r="1048" spans="1:2">
      <c r="A1048" s="4"/>
      <c r="B1048" s="7"/>
    </row>
    <row r="1049" spans="1:2">
      <c r="A1049" s="4"/>
      <c r="B1049" s="7"/>
    </row>
    <row r="1050" spans="1:2">
      <c r="A1050" s="4"/>
      <c r="B1050" s="7"/>
    </row>
    <row r="1051" spans="1:2">
      <c r="A1051" s="4"/>
      <c r="B1051" s="7"/>
    </row>
    <row r="1052" spans="1:2">
      <c r="A1052" s="4"/>
      <c r="B1052" s="7"/>
    </row>
    <row r="1053" spans="1:2">
      <c r="A1053" s="4"/>
      <c r="B1053" s="7"/>
    </row>
    <row r="1054" spans="1:2">
      <c r="A1054" s="4"/>
      <c r="B1054" s="7"/>
    </row>
    <row r="1055" spans="1:2">
      <c r="A1055" s="4"/>
      <c r="B1055" s="7"/>
    </row>
    <row r="1056" spans="1:2">
      <c r="A1056" s="4"/>
      <c r="B1056" s="7"/>
    </row>
    <row r="1057" spans="1:2">
      <c r="A1057" s="4"/>
      <c r="B1057" s="7"/>
    </row>
    <row r="1058" spans="1:2">
      <c r="A1058" s="4"/>
      <c r="B1058" s="7"/>
    </row>
    <row r="1059" spans="1:2">
      <c r="A1059" s="4"/>
      <c r="B1059" s="7"/>
    </row>
    <row r="1060" spans="1:2">
      <c r="A1060" s="4"/>
      <c r="B1060" s="7"/>
    </row>
    <row r="1061" spans="1:2">
      <c r="A1061" s="4"/>
      <c r="B1061" s="7"/>
    </row>
    <row r="1062" spans="1:2">
      <c r="A1062" s="4"/>
      <c r="B1062" s="7"/>
    </row>
    <row r="1063" spans="1:2">
      <c r="A1063" s="4"/>
      <c r="B1063" s="7"/>
    </row>
    <row r="1064" spans="1:2">
      <c r="A1064" s="4"/>
      <c r="B1064" s="7"/>
    </row>
    <row r="1065" spans="1:2">
      <c r="A1065" s="4"/>
      <c r="B1065" s="7"/>
    </row>
    <row r="1066" spans="1:2">
      <c r="A1066" s="4"/>
      <c r="B1066" s="7"/>
    </row>
    <row r="1067" spans="1:2">
      <c r="A1067" s="4"/>
      <c r="B1067" s="7"/>
    </row>
    <row r="1068" spans="1:2">
      <c r="A1068" s="4"/>
      <c r="B1068" s="7"/>
    </row>
    <row r="1069" spans="1:2">
      <c r="A1069" s="4"/>
      <c r="B1069" s="7"/>
    </row>
    <row r="1070" spans="1:2">
      <c r="A1070" s="4"/>
      <c r="B1070" s="7"/>
    </row>
    <row r="1071" spans="1:2">
      <c r="A1071" s="4"/>
      <c r="B1071" s="7"/>
    </row>
    <row r="1072" spans="1:2">
      <c r="A1072" s="4"/>
      <c r="B1072" s="7"/>
    </row>
    <row r="1073" spans="1:2">
      <c r="A1073" s="4"/>
      <c r="B1073" s="7"/>
    </row>
    <row r="1074" spans="1:2">
      <c r="A1074" s="4"/>
      <c r="B1074" s="7"/>
    </row>
    <row r="1075" spans="1:2">
      <c r="A1075" s="4"/>
      <c r="B1075" s="7"/>
    </row>
    <row r="1076" spans="1:2">
      <c r="A1076" s="4"/>
      <c r="B1076" s="7"/>
    </row>
    <row r="1077" spans="1:2">
      <c r="A1077" s="4"/>
      <c r="B1077" s="7"/>
    </row>
    <row r="1078" spans="1:2">
      <c r="A1078" s="4"/>
      <c r="B1078" s="7"/>
    </row>
    <row r="1079" spans="1:2">
      <c r="A1079" s="4"/>
      <c r="B1079" s="7"/>
    </row>
    <row r="1080" spans="1:2">
      <c r="A1080" s="4"/>
      <c r="B1080" s="7"/>
    </row>
    <row r="1081" spans="1:2">
      <c r="A1081" s="4"/>
      <c r="B1081" s="7"/>
    </row>
    <row r="1082" spans="1:2">
      <c r="A1082" s="4"/>
      <c r="B1082" s="7"/>
    </row>
    <row r="1083" spans="1:2">
      <c r="A1083" s="4"/>
      <c r="B1083" s="7"/>
    </row>
    <row r="1084" spans="1:2">
      <c r="A1084" s="4"/>
      <c r="B1084" s="7"/>
    </row>
    <row r="1085" spans="1:2">
      <c r="A1085" s="4"/>
      <c r="B1085" s="7"/>
    </row>
    <row r="1086" spans="1:2">
      <c r="A1086" s="4"/>
      <c r="B1086" s="7"/>
    </row>
    <row r="1087" spans="1:2">
      <c r="A1087" s="4"/>
      <c r="B1087" s="7"/>
    </row>
    <row r="1088" spans="1:2">
      <c r="A1088" s="4"/>
      <c r="B1088" s="7"/>
    </row>
    <row r="1089" spans="1:2">
      <c r="A1089" s="4"/>
      <c r="B1089" s="7"/>
    </row>
    <row r="1090" spans="1:2">
      <c r="A1090" s="4"/>
      <c r="B1090" s="7"/>
    </row>
    <row r="1091" spans="1:2">
      <c r="A1091" s="4"/>
      <c r="B1091" s="7"/>
    </row>
    <row r="1092" spans="1:2">
      <c r="A1092" s="4"/>
      <c r="B1092" s="1"/>
    </row>
    <row r="1093" spans="1:2">
      <c r="A1093" s="4"/>
      <c r="B1093" s="7"/>
    </row>
    <row r="1094" spans="1:2">
      <c r="A1094" s="4"/>
      <c r="B1094" s="7"/>
    </row>
    <row r="1095" spans="1:2">
      <c r="A1095" s="4"/>
      <c r="B1095" s="7"/>
    </row>
    <row r="1096" spans="1:2">
      <c r="A1096" s="4"/>
      <c r="B1096" s="7"/>
    </row>
    <row r="1097" spans="1:2">
      <c r="A1097" s="4"/>
      <c r="B1097" s="7"/>
    </row>
    <row r="1098" spans="1:2">
      <c r="A1098" s="4"/>
      <c r="B1098" s="7"/>
    </row>
    <row r="1099" spans="1:2">
      <c r="A1099" s="4"/>
      <c r="B1099" s="7"/>
    </row>
    <row r="1100" spans="1:2">
      <c r="A1100" s="4"/>
      <c r="B1100" s="7"/>
    </row>
    <row r="1101" spans="1:2">
      <c r="A1101" s="4"/>
      <c r="B1101" s="7"/>
    </row>
    <row r="1102" spans="1:2">
      <c r="A1102" s="4"/>
      <c r="B1102" s="7"/>
    </row>
    <row r="1103" spans="1:2">
      <c r="A1103" s="4"/>
      <c r="B1103" s="7"/>
    </row>
    <row r="1104" spans="1:2">
      <c r="A1104" s="4"/>
      <c r="B1104" s="7"/>
    </row>
    <row r="1105" spans="1:2">
      <c r="A1105" s="4"/>
      <c r="B1105" s="7"/>
    </row>
    <row r="1106" spans="1:2">
      <c r="A1106" s="4"/>
      <c r="B1106" s="7"/>
    </row>
    <row r="1107" spans="1:2">
      <c r="A1107" s="4"/>
      <c r="B1107" s="7"/>
    </row>
    <row r="1108" spans="1:2">
      <c r="A1108" s="4"/>
      <c r="B1108" s="7"/>
    </row>
    <row r="1109" spans="1:2">
      <c r="A1109" s="4"/>
      <c r="B1109" s="7"/>
    </row>
    <row r="1110" spans="1:2">
      <c r="A1110" s="4"/>
      <c r="B1110" s="7"/>
    </row>
    <row r="1111" spans="1:2">
      <c r="A1111" s="4"/>
      <c r="B1111" s="7"/>
    </row>
    <row r="1112" spans="1:2">
      <c r="A1112" s="4"/>
      <c r="B1112" s="7"/>
    </row>
    <row r="1113" spans="1:2">
      <c r="A1113" s="4"/>
      <c r="B1113" s="1"/>
    </row>
    <row r="1114" spans="1:2">
      <c r="A1114" s="4"/>
      <c r="B1114" s="7"/>
    </row>
    <row r="1115" spans="1:2">
      <c r="A1115" s="4"/>
      <c r="B1115" s="7"/>
    </row>
    <row r="1116" spans="1:2">
      <c r="A1116" s="4"/>
      <c r="B1116" s="1"/>
    </row>
    <row r="1117" spans="1:2">
      <c r="A1117" s="4"/>
      <c r="B1117" s="7"/>
    </row>
    <row r="1118" spans="1:2">
      <c r="A1118" s="4"/>
      <c r="B1118" s="7"/>
    </row>
    <row r="1119" spans="1:2">
      <c r="A1119" s="4"/>
      <c r="B1119" s="7"/>
    </row>
    <row r="1120" spans="1:2">
      <c r="A1120" s="4"/>
      <c r="B1120" s="7"/>
    </row>
    <row r="1121" spans="1:2">
      <c r="A1121" s="4"/>
      <c r="B1121" s="7"/>
    </row>
    <row r="1122" spans="1:2">
      <c r="A1122" s="4"/>
      <c r="B1122" s="7"/>
    </row>
    <row r="1123" spans="1:2">
      <c r="A1123" s="4"/>
      <c r="B1123" s="7"/>
    </row>
    <row r="1124" spans="1:2">
      <c r="A1124" s="4"/>
      <c r="B1124" s="7"/>
    </row>
    <row r="1125" spans="1:2">
      <c r="A1125" s="4"/>
      <c r="B1125" s="7"/>
    </row>
    <row r="1126" spans="1:2">
      <c r="A1126" s="4"/>
      <c r="B1126" s="7"/>
    </row>
    <row r="1127" spans="1:2">
      <c r="A1127" s="4"/>
      <c r="B1127" s="7"/>
    </row>
    <row r="1128" spans="1:2">
      <c r="A1128" s="4"/>
      <c r="B1128" s="7"/>
    </row>
    <row r="1129" spans="1:2">
      <c r="A1129" s="4"/>
      <c r="B1129" s="7"/>
    </row>
    <row r="1130" spans="1:2">
      <c r="A1130" s="4"/>
      <c r="B1130" s="7"/>
    </row>
    <row r="1131" spans="1:2">
      <c r="A1131" s="4"/>
      <c r="B1131" s="7"/>
    </row>
    <row r="1132" spans="1:2">
      <c r="A1132" s="4"/>
      <c r="B1132" s="7"/>
    </row>
    <row r="1133" spans="1:2">
      <c r="A1133" s="4"/>
      <c r="B1133" s="7"/>
    </row>
    <row r="1134" spans="1:2">
      <c r="A1134" s="4"/>
      <c r="B1134" s="7"/>
    </row>
    <row r="1135" spans="1:2">
      <c r="A1135" s="4"/>
      <c r="B1135" s="7"/>
    </row>
    <row r="1136" spans="1:2">
      <c r="A1136" s="4"/>
      <c r="B1136" s="7"/>
    </row>
    <row r="1137" spans="1:2">
      <c r="A1137" s="4"/>
      <c r="B1137" s="7"/>
    </row>
    <row r="1138" spans="1:2">
      <c r="A1138" s="4"/>
      <c r="B1138" s="7"/>
    </row>
    <row r="1139" spans="1:2">
      <c r="A1139" s="4"/>
      <c r="B1139" s="7"/>
    </row>
    <row r="1140" spans="1:2">
      <c r="A1140" s="4"/>
      <c r="B1140" s="7"/>
    </row>
    <row r="1141" spans="1:2">
      <c r="A1141" s="4"/>
      <c r="B1141" s="7"/>
    </row>
    <row r="1142" spans="1:2">
      <c r="A1142" s="4"/>
      <c r="B1142" s="7"/>
    </row>
    <row r="1143" spans="1:2">
      <c r="A1143" s="4"/>
      <c r="B1143" s="7"/>
    </row>
    <row r="1144" spans="1:2">
      <c r="A1144" s="4"/>
      <c r="B1144" s="7"/>
    </row>
    <row r="1145" spans="1:2">
      <c r="A1145" s="4"/>
      <c r="B1145" s="7"/>
    </row>
    <row r="1146" spans="1:2">
      <c r="A1146" s="4"/>
      <c r="B1146" s="7"/>
    </row>
    <row r="1147" spans="1:2">
      <c r="A1147" s="4"/>
      <c r="B1147" s="7"/>
    </row>
    <row r="1148" spans="1:2">
      <c r="A1148" s="4"/>
      <c r="B1148" s="7"/>
    </row>
    <row r="1149" spans="1:2">
      <c r="A1149" s="4"/>
      <c r="B1149" s="7"/>
    </row>
    <row r="1150" spans="1:2">
      <c r="A1150" s="4"/>
      <c r="B1150" s="7"/>
    </row>
    <row r="1151" spans="1:2">
      <c r="A1151" s="4"/>
      <c r="B1151" s="7"/>
    </row>
    <row r="1152" spans="1:2">
      <c r="A1152" s="4"/>
      <c r="B1152" s="7"/>
    </row>
    <row r="1153" spans="1:2">
      <c r="A1153" s="4"/>
      <c r="B1153" s="7"/>
    </row>
    <row r="1154" spans="1:2">
      <c r="A1154" s="4"/>
      <c r="B1154" s="7"/>
    </row>
    <row r="1155" spans="1:2">
      <c r="A1155" s="4"/>
      <c r="B1155" s="7"/>
    </row>
    <row r="1156" spans="1:2">
      <c r="A1156" s="4"/>
      <c r="B1156" s="7"/>
    </row>
    <row r="1157" spans="1:2">
      <c r="A1157" s="4"/>
      <c r="B1157" s="7"/>
    </row>
    <row r="1158" spans="1:2">
      <c r="A1158" s="4"/>
      <c r="B1158" s="7"/>
    </row>
    <row r="1159" spans="1:2">
      <c r="A1159" s="4"/>
      <c r="B1159" s="7"/>
    </row>
    <row r="1160" spans="1:2">
      <c r="A1160" s="4"/>
      <c r="B1160" s="7"/>
    </row>
    <row r="1161" spans="1:2">
      <c r="A1161" s="4"/>
      <c r="B1161" s="7"/>
    </row>
    <row r="1162" spans="1:2">
      <c r="A1162" s="4"/>
      <c r="B1162" s="7"/>
    </row>
    <row r="1163" spans="1:2">
      <c r="A1163" s="4"/>
      <c r="B1163" s="7"/>
    </row>
    <row r="1164" spans="1:2">
      <c r="A1164" s="4"/>
      <c r="B1164" s="7"/>
    </row>
    <row r="1165" spans="1:2">
      <c r="A1165" s="4"/>
      <c r="B1165" s="7"/>
    </row>
    <row r="1166" spans="1:2">
      <c r="A1166" s="4"/>
      <c r="B1166" s="7"/>
    </row>
    <row r="1167" spans="1:2">
      <c r="A1167" s="4"/>
      <c r="B1167" s="7"/>
    </row>
    <row r="1168" spans="1:2">
      <c r="A1168" s="4"/>
      <c r="B1168" s="7"/>
    </row>
    <row r="1169" spans="1:2">
      <c r="A1169" s="4"/>
      <c r="B1169" s="7"/>
    </row>
    <row r="1170" spans="1:2">
      <c r="A1170" s="4"/>
      <c r="B1170" s="7"/>
    </row>
    <row r="1171" spans="1:2">
      <c r="A1171" s="4"/>
      <c r="B1171" s="7"/>
    </row>
    <row r="1172" spans="1:2">
      <c r="A1172" s="4"/>
      <c r="B1172" s="7"/>
    </row>
    <row r="1173" spans="1:2">
      <c r="A1173" s="4"/>
      <c r="B1173" s="7"/>
    </row>
    <row r="1174" spans="1:2">
      <c r="A1174" s="4"/>
      <c r="B1174" s="7"/>
    </row>
    <row r="1175" spans="1:2">
      <c r="A1175" s="4"/>
      <c r="B1175" s="7"/>
    </row>
    <row r="1176" spans="1:2">
      <c r="A1176" s="4"/>
      <c r="B1176" s="7"/>
    </row>
    <row r="1177" spans="1:2">
      <c r="A1177" s="4"/>
      <c r="B1177" s="7"/>
    </row>
    <row r="1178" spans="1:2">
      <c r="A1178" s="4"/>
      <c r="B1178" s="7"/>
    </row>
    <row r="1179" spans="1:2">
      <c r="A1179" s="4"/>
      <c r="B1179" s="7"/>
    </row>
    <row r="1180" spans="1:2">
      <c r="A1180" s="4"/>
      <c r="B1180" s="7"/>
    </row>
    <row r="1181" spans="1:2">
      <c r="A1181" s="4"/>
      <c r="B1181" s="7"/>
    </row>
    <row r="1182" spans="1:2">
      <c r="A1182" s="4"/>
      <c r="B1182" s="7"/>
    </row>
    <row r="1183" spans="1:2">
      <c r="A1183" s="4"/>
      <c r="B1183" s="7"/>
    </row>
    <row r="1184" spans="1:2">
      <c r="A1184" s="4"/>
      <c r="B1184" s="7"/>
    </row>
    <row r="1185" spans="1:2">
      <c r="A1185" s="4"/>
      <c r="B1185" s="7"/>
    </row>
    <row r="1186" spans="1:2">
      <c r="A1186" s="4"/>
      <c r="B1186" s="7"/>
    </row>
    <row r="1187" spans="1:2">
      <c r="A1187" s="4"/>
      <c r="B1187" s="7"/>
    </row>
    <row r="1188" spans="1:2">
      <c r="A1188" s="4"/>
      <c r="B1188" s="7"/>
    </row>
    <row r="1189" spans="1:2">
      <c r="A1189" s="4"/>
      <c r="B1189" s="7"/>
    </row>
    <row r="1190" spans="1:2">
      <c r="A1190" s="4"/>
      <c r="B1190" s="7"/>
    </row>
    <row r="1191" spans="1:2">
      <c r="A1191" s="4"/>
      <c r="B1191" s="7"/>
    </row>
    <row r="1192" spans="1:2">
      <c r="A1192" s="4"/>
      <c r="B1192" s="7"/>
    </row>
    <row r="1193" spans="1:2">
      <c r="A1193" s="4"/>
      <c r="B1193" s="7"/>
    </row>
    <row r="1194" spans="1:2">
      <c r="A1194" s="4"/>
      <c r="B1194" s="1"/>
    </row>
    <row r="1195" spans="1:2">
      <c r="A1195" s="4"/>
      <c r="B1195" s="7"/>
    </row>
    <row r="1196" spans="1:2">
      <c r="A1196" s="4"/>
      <c r="B1196" s="7"/>
    </row>
    <row r="1197" spans="1:2">
      <c r="A1197" s="4"/>
      <c r="B1197" s="7"/>
    </row>
    <row r="1198" spans="1:2">
      <c r="A1198" s="4"/>
      <c r="B1198" s="7"/>
    </row>
    <row r="1199" spans="1:2">
      <c r="A1199" s="4"/>
      <c r="B1199" s="7"/>
    </row>
    <row r="1200" spans="1:2">
      <c r="A1200" s="4"/>
      <c r="B1200" s="7"/>
    </row>
    <row r="1201" spans="1:2">
      <c r="A1201" s="4"/>
      <c r="B1201" s="7"/>
    </row>
    <row r="1202" spans="1:2">
      <c r="A1202" s="4"/>
      <c r="B1202" s="7"/>
    </row>
    <row r="1203" spans="1:2">
      <c r="A1203" s="4"/>
      <c r="B1203" s="7"/>
    </row>
    <row r="1204" spans="1:2">
      <c r="A1204" s="4"/>
      <c r="B1204" s="7"/>
    </row>
    <row r="1205" spans="1:2">
      <c r="A1205" s="4"/>
      <c r="B1205" s="7"/>
    </row>
    <row r="1206" spans="1:2">
      <c r="A1206" s="4"/>
      <c r="B1206" s="7"/>
    </row>
    <row r="1207" spans="1:2">
      <c r="A1207" s="4"/>
      <c r="B1207" s="7"/>
    </row>
    <row r="1208" spans="1:2">
      <c r="A1208" s="4"/>
      <c r="B1208" s="7"/>
    </row>
    <row r="1209" spans="1:2">
      <c r="A1209" s="4"/>
      <c r="B1209" s="7"/>
    </row>
    <row r="1210" spans="1:2">
      <c r="A1210" s="4"/>
      <c r="B1210" s="7"/>
    </row>
    <row r="1211" spans="1:2">
      <c r="A1211" s="4"/>
      <c r="B1211" s="7"/>
    </row>
    <row r="1212" spans="1:2">
      <c r="A1212" s="4"/>
      <c r="B1212" s="1"/>
    </row>
    <row r="1213" spans="1:2">
      <c r="A1213" s="4"/>
      <c r="B1213" s="7"/>
    </row>
    <row r="1214" spans="1:2">
      <c r="A1214" s="4"/>
      <c r="B1214" s="7"/>
    </row>
    <row r="1215" spans="1:2">
      <c r="A1215" s="4"/>
      <c r="B1215" s="7"/>
    </row>
    <row r="1216" spans="1:2">
      <c r="A1216" s="4"/>
      <c r="B1216" s="7"/>
    </row>
    <row r="1217" spans="1:2">
      <c r="A1217" s="4"/>
      <c r="B1217" s="7"/>
    </row>
    <row r="1218" spans="1:2">
      <c r="A1218" s="4"/>
      <c r="B1218" s="7"/>
    </row>
    <row r="1219" spans="1:2">
      <c r="A1219" s="4"/>
      <c r="B1219" s="7"/>
    </row>
    <row r="1220" spans="1:2">
      <c r="A1220" s="4"/>
      <c r="B1220" s="7"/>
    </row>
    <row r="1221" spans="1:2">
      <c r="A1221" s="4"/>
      <c r="B1221" s="7"/>
    </row>
    <row r="1222" spans="1:2">
      <c r="A1222" s="4"/>
      <c r="B1222" s="7"/>
    </row>
    <row r="1223" spans="1:2">
      <c r="A1223" s="4"/>
      <c r="B1223" s="7"/>
    </row>
    <row r="1224" spans="1:2">
      <c r="A1224" s="4"/>
      <c r="B1224" s="7"/>
    </row>
    <row r="1225" spans="1:2">
      <c r="A1225" s="4"/>
      <c r="B1225" s="7"/>
    </row>
    <row r="1226" spans="1:2">
      <c r="A1226" s="4"/>
      <c r="B1226" s="7"/>
    </row>
    <row r="1227" spans="1:2">
      <c r="A1227" s="4"/>
      <c r="B1227" s="7"/>
    </row>
    <row r="1228" spans="1:2">
      <c r="A1228" s="4"/>
      <c r="B1228" s="7"/>
    </row>
    <row r="1229" spans="1:2">
      <c r="A1229" s="4"/>
      <c r="B1229" s="7"/>
    </row>
    <row r="1230" spans="1:2">
      <c r="A1230" s="4"/>
      <c r="B1230" s="7"/>
    </row>
    <row r="1231" spans="1:2">
      <c r="A1231" s="4"/>
      <c r="B1231" s="7"/>
    </row>
    <row r="1232" spans="1:2">
      <c r="A1232" s="4"/>
      <c r="B1232" s="7"/>
    </row>
    <row r="1233" spans="1:2">
      <c r="A1233" s="4"/>
      <c r="B1233" s="7"/>
    </row>
    <row r="1234" spans="1:2">
      <c r="A1234" s="4"/>
      <c r="B1234" s="7"/>
    </row>
    <row r="1235" spans="1:2">
      <c r="A1235" s="4"/>
      <c r="B1235" s="7"/>
    </row>
    <row r="1236" spans="1:2">
      <c r="A1236" s="4"/>
      <c r="B1236" s="7"/>
    </row>
    <row r="1237" spans="1:2">
      <c r="A1237" s="4"/>
      <c r="B1237" s="7"/>
    </row>
    <row r="1238" spans="1:2">
      <c r="A1238" s="4"/>
      <c r="B1238" s="7"/>
    </row>
    <row r="1239" spans="1:2">
      <c r="A1239" s="4"/>
      <c r="B1239" s="7"/>
    </row>
    <row r="1240" spans="1:2">
      <c r="A1240" s="4"/>
      <c r="B1240" s="7"/>
    </row>
    <row r="1241" spans="1:2">
      <c r="A1241" s="4"/>
      <c r="B1241" s="7"/>
    </row>
    <row r="1242" spans="1:2">
      <c r="A1242" s="4"/>
      <c r="B1242" s="7"/>
    </row>
    <row r="1243" spans="1:2">
      <c r="A1243" s="4"/>
      <c r="B1243" s="7"/>
    </row>
    <row r="1244" spans="1:2">
      <c r="A1244" s="4"/>
      <c r="B1244" s="7"/>
    </row>
    <row r="1245" spans="1:2">
      <c r="A1245" s="4"/>
      <c r="B1245" s="7"/>
    </row>
    <row r="1246" spans="1:2">
      <c r="A1246" s="4"/>
      <c r="B1246" s="7"/>
    </row>
    <row r="1247" spans="1:2">
      <c r="A1247" s="4"/>
      <c r="B1247" s="7"/>
    </row>
    <row r="1248" spans="1:2">
      <c r="A1248" s="4"/>
      <c r="B1248" s="7"/>
    </row>
    <row r="1249" spans="1:2">
      <c r="A1249" s="4"/>
      <c r="B1249" s="7"/>
    </row>
    <row r="1250" spans="1:2">
      <c r="A1250" s="4"/>
      <c r="B1250" s="7"/>
    </row>
    <row r="1251" spans="1:2">
      <c r="A1251" s="4"/>
      <c r="B1251" s="7"/>
    </row>
    <row r="1252" spans="1:2">
      <c r="A1252" s="4"/>
      <c r="B1252" s="7"/>
    </row>
    <row r="1253" spans="1:2">
      <c r="A1253" s="4"/>
      <c r="B1253" s="7"/>
    </row>
    <row r="1254" spans="1:2">
      <c r="A1254" s="4"/>
      <c r="B1254" s="7"/>
    </row>
    <row r="1255" spans="1:2">
      <c r="A1255" s="4"/>
      <c r="B1255" s="7"/>
    </row>
    <row r="1256" spans="1:2">
      <c r="A1256" s="4"/>
      <c r="B1256" s="7"/>
    </row>
    <row r="1257" spans="1:2">
      <c r="A1257" s="4"/>
      <c r="B1257" s="7"/>
    </row>
    <row r="1258" spans="1:2">
      <c r="A1258" s="4"/>
      <c r="B1258" s="7"/>
    </row>
    <row r="1259" spans="1:2">
      <c r="A1259" s="4"/>
      <c r="B1259" s="7"/>
    </row>
    <row r="1260" spans="1:2">
      <c r="A1260" s="4"/>
      <c r="B1260" s="7"/>
    </row>
    <row r="1261" spans="1:2">
      <c r="A1261" s="4"/>
      <c r="B1261" s="7"/>
    </row>
    <row r="1262" spans="1:2">
      <c r="A1262" s="4"/>
      <c r="B1262" s="7"/>
    </row>
    <row r="1263" spans="1:2">
      <c r="A1263" s="4"/>
      <c r="B1263" s="7"/>
    </row>
    <row r="1264" spans="1:2">
      <c r="A1264" s="4"/>
      <c r="B1264" s="7"/>
    </row>
    <row r="1265" spans="1:2">
      <c r="A1265" s="4"/>
      <c r="B1265" s="7"/>
    </row>
    <row r="1266" spans="1:2">
      <c r="A1266" s="4"/>
      <c r="B1266" s="7"/>
    </row>
    <row r="1267" spans="1:2">
      <c r="A1267" s="4"/>
      <c r="B1267" s="7"/>
    </row>
    <row r="1268" spans="1:2">
      <c r="A1268" s="4"/>
      <c r="B1268" s="7"/>
    </row>
    <row r="1269" spans="1:2">
      <c r="A1269" s="4"/>
      <c r="B1269" s="7"/>
    </row>
    <row r="1270" spans="1:2">
      <c r="A1270" s="4"/>
      <c r="B1270" s="7"/>
    </row>
    <row r="1271" spans="1:2">
      <c r="A1271" s="4"/>
      <c r="B1271" s="7"/>
    </row>
    <row r="1272" spans="1:2">
      <c r="A1272" s="4"/>
      <c r="B1272" s="7"/>
    </row>
    <row r="1273" spans="1:2">
      <c r="A1273" s="4"/>
      <c r="B1273" s="7"/>
    </row>
    <row r="1274" spans="1:2">
      <c r="A1274" s="4"/>
      <c r="B1274" s="7"/>
    </row>
    <row r="1275" spans="1:2">
      <c r="A1275" s="4"/>
      <c r="B1275" s="7"/>
    </row>
    <row r="1276" spans="1:2">
      <c r="A1276" s="4"/>
      <c r="B1276" s="7"/>
    </row>
    <row r="1277" spans="1:2">
      <c r="A1277" s="4"/>
      <c r="B1277" s="7"/>
    </row>
    <row r="1278" spans="1:2">
      <c r="A1278" s="4"/>
      <c r="B1278" s="7"/>
    </row>
    <row r="1279" spans="1:2">
      <c r="A1279" s="4"/>
      <c r="B1279" s="7"/>
    </row>
    <row r="1280" spans="1:2">
      <c r="A1280" s="4"/>
      <c r="B1280" s="7"/>
    </row>
    <row r="1281" spans="1:2">
      <c r="A1281" s="4"/>
      <c r="B1281" s="7"/>
    </row>
    <row r="1282" spans="1:2">
      <c r="A1282" s="4"/>
      <c r="B1282" s="7"/>
    </row>
    <row r="1283" spans="1:2">
      <c r="A1283" s="4"/>
      <c r="B1283" s="7"/>
    </row>
    <row r="1284" spans="1:2">
      <c r="A1284" s="4"/>
      <c r="B1284" s="7"/>
    </row>
    <row r="1285" spans="1:2">
      <c r="A1285" s="4"/>
      <c r="B1285" s="7"/>
    </row>
    <row r="1286" spans="1:2">
      <c r="A1286" s="4"/>
      <c r="B1286" s="7"/>
    </row>
    <row r="1287" spans="1:2">
      <c r="A1287" s="4"/>
      <c r="B1287" s="7"/>
    </row>
    <row r="1288" spans="1:2">
      <c r="A1288" s="4"/>
      <c r="B1288" s="7"/>
    </row>
    <row r="1289" spans="1:2">
      <c r="A1289" s="4"/>
      <c r="B1289" s="7"/>
    </row>
    <row r="1290" spans="1:2">
      <c r="A1290" s="4"/>
      <c r="B1290" s="7"/>
    </row>
    <row r="1291" spans="1:2">
      <c r="A1291" s="4"/>
      <c r="B1291" s="7"/>
    </row>
    <row r="1292" spans="1:2">
      <c r="A1292" s="4"/>
      <c r="B1292" s="7"/>
    </row>
    <row r="1293" spans="1:2">
      <c r="A1293" s="4"/>
      <c r="B1293" s="7"/>
    </row>
    <row r="1294" spans="1:2">
      <c r="A1294" s="4"/>
      <c r="B1294" s="7"/>
    </row>
    <row r="1295" spans="1:2">
      <c r="A1295" s="4"/>
      <c r="B1295" s="7"/>
    </row>
    <row r="1296" spans="1:2">
      <c r="A1296" s="4"/>
      <c r="B1296" s="7"/>
    </row>
    <row r="1297" spans="1:2">
      <c r="A1297" s="4"/>
      <c r="B1297" s="7"/>
    </row>
    <row r="1298" spans="1:2">
      <c r="A1298" s="4"/>
      <c r="B1298" s="7"/>
    </row>
    <row r="1299" spans="1:2">
      <c r="A1299" s="4"/>
      <c r="B1299" s="7"/>
    </row>
    <row r="1300" spans="1:2">
      <c r="A1300" s="4"/>
      <c r="B1300" s="7"/>
    </row>
    <row r="1301" spans="1:2">
      <c r="A1301" s="4"/>
      <c r="B1301" s="1"/>
    </row>
    <row r="1302" spans="1:2">
      <c r="A1302" s="4"/>
      <c r="B1302" s="7"/>
    </row>
    <row r="1303" spans="1:2">
      <c r="A1303" s="4"/>
      <c r="B1303" s="7"/>
    </row>
    <row r="1304" spans="1:2">
      <c r="A1304" s="4"/>
      <c r="B1304" s="7"/>
    </row>
    <row r="1305" spans="1:2">
      <c r="A1305" s="4"/>
      <c r="B1305" s="7"/>
    </row>
    <row r="1306" spans="1:2">
      <c r="A1306" s="4"/>
      <c r="B1306" s="7"/>
    </row>
    <row r="1307" spans="1:2">
      <c r="A1307" s="4"/>
      <c r="B1307" s="7"/>
    </row>
    <row r="1308" spans="1:2">
      <c r="A1308" s="4"/>
      <c r="B1308" s="7"/>
    </row>
    <row r="1309" spans="1:2">
      <c r="A1309" s="4"/>
      <c r="B1309" s="7"/>
    </row>
    <row r="1310" spans="1:2">
      <c r="A1310" s="4"/>
      <c r="B1310" s="1"/>
    </row>
    <row r="1311" spans="1:2">
      <c r="A1311" s="4"/>
      <c r="B1311" s="7"/>
    </row>
    <row r="1312" spans="1:2">
      <c r="A1312" s="4"/>
      <c r="B1312" s="7"/>
    </row>
    <row r="1313" spans="1:2">
      <c r="A1313" s="4"/>
      <c r="B1313" s="7"/>
    </row>
    <row r="1314" spans="1:2">
      <c r="A1314" s="4"/>
      <c r="B1314" s="7"/>
    </row>
    <row r="1315" spans="1:2">
      <c r="A1315" s="4"/>
      <c r="B1315" s="7"/>
    </row>
    <row r="1316" spans="1:2">
      <c r="A1316" s="4"/>
      <c r="B1316" s="7"/>
    </row>
    <row r="1317" spans="1:2">
      <c r="A1317" s="4"/>
      <c r="B1317" s="7"/>
    </row>
    <row r="1318" spans="1:2">
      <c r="A1318" s="4"/>
      <c r="B1318" s="7"/>
    </row>
    <row r="1319" spans="1:2">
      <c r="A1319" s="4"/>
      <c r="B1319" s="7"/>
    </row>
    <row r="1320" spans="1:2">
      <c r="A1320" s="4"/>
      <c r="B1320" s="1"/>
    </row>
    <row r="1321" spans="1:2">
      <c r="A1321" s="4"/>
      <c r="B1321" s="7"/>
    </row>
    <row r="1322" spans="1:2">
      <c r="A1322" s="4"/>
      <c r="B1322" s="7"/>
    </row>
    <row r="1323" spans="1:2">
      <c r="A1323" s="4"/>
      <c r="B1323" s="7"/>
    </row>
    <row r="1324" spans="1:2">
      <c r="A1324" s="4"/>
      <c r="B1324" s="7"/>
    </row>
    <row r="1325" spans="1:2">
      <c r="A1325" s="4"/>
      <c r="B1325" s="7"/>
    </row>
    <row r="1326" spans="1:2">
      <c r="A1326" s="4"/>
      <c r="B1326" s="7"/>
    </row>
    <row r="1327" spans="1:2">
      <c r="A1327" s="4"/>
      <c r="B1327" s="7"/>
    </row>
    <row r="1328" spans="1:2">
      <c r="A1328" s="4"/>
      <c r="B1328" s="7"/>
    </row>
    <row r="1329" spans="1:2">
      <c r="A1329" s="4"/>
      <c r="B1329" s="7"/>
    </row>
    <row r="1330" spans="1:2">
      <c r="A1330" s="4"/>
      <c r="B1330" s="7"/>
    </row>
    <row r="1331" spans="1:2">
      <c r="A1331" s="4"/>
      <c r="B1331" s="7"/>
    </row>
    <row r="1332" spans="1:2">
      <c r="A1332" s="4"/>
      <c r="B1332" s="7"/>
    </row>
    <row r="1333" spans="1:2">
      <c r="A1333" s="4"/>
      <c r="B1333" s="7"/>
    </row>
    <row r="1334" spans="1:2">
      <c r="A1334" s="4"/>
      <c r="B1334" s="7"/>
    </row>
    <row r="1335" spans="1:2">
      <c r="A1335" s="4"/>
      <c r="B1335" s="7"/>
    </row>
    <row r="1336" spans="1:2">
      <c r="A1336" s="4"/>
      <c r="B1336" s="7"/>
    </row>
    <row r="1337" spans="1:2">
      <c r="A1337" s="4"/>
      <c r="B1337" s="7"/>
    </row>
    <row r="1338" spans="1:2">
      <c r="A1338" s="4"/>
      <c r="B1338" s="7"/>
    </row>
    <row r="1339" spans="1:2">
      <c r="A1339" s="4"/>
      <c r="B1339" s="7"/>
    </row>
    <row r="1340" spans="1:2">
      <c r="A1340" s="4"/>
      <c r="B1340" s="7"/>
    </row>
    <row r="1341" spans="1:2">
      <c r="A1341" s="4"/>
      <c r="B1341" s="7"/>
    </row>
    <row r="1342" spans="1:2">
      <c r="A1342" s="4"/>
      <c r="B1342" s="7"/>
    </row>
    <row r="1343" spans="1:2">
      <c r="A1343" s="4"/>
      <c r="B1343" s="7"/>
    </row>
    <row r="1344" spans="1:2">
      <c r="A1344" s="4"/>
      <c r="B1344" s="7"/>
    </row>
    <row r="1345" spans="1:2">
      <c r="A1345" s="4"/>
      <c r="B1345" s="7"/>
    </row>
    <row r="1346" spans="1:2">
      <c r="A1346" s="4"/>
      <c r="B1346" s="7"/>
    </row>
    <row r="1347" spans="1:2">
      <c r="A1347" s="4"/>
      <c r="B1347" s="7"/>
    </row>
    <row r="1348" spans="1:2">
      <c r="A1348" s="4"/>
      <c r="B1348" s="7"/>
    </row>
    <row r="1349" spans="1:2">
      <c r="A1349" s="4"/>
      <c r="B1349" s="7"/>
    </row>
    <row r="1350" spans="1:2">
      <c r="A1350" s="4"/>
      <c r="B1350" s="7"/>
    </row>
    <row r="1351" spans="1:2">
      <c r="A1351" s="4"/>
      <c r="B1351" s="7"/>
    </row>
    <row r="1352" spans="1:2">
      <c r="A1352" s="4"/>
      <c r="B1352" s="7"/>
    </row>
    <row r="1353" spans="1:2">
      <c r="A1353" s="4"/>
      <c r="B1353" s="7"/>
    </row>
    <row r="1354" spans="1:2">
      <c r="A1354" s="4"/>
      <c r="B1354" s="7"/>
    </row>
    <row r="1355" spans="1:2">
      <c r="A1355" s="4"/>
      <c r="B1355" s="7"/>
    </row>
    <row r="1356" spans="1:2">
      <c r="A1356" s="4"/>
      <c r="B1356" s="7"/>
    </row>
    <row r="1357" spans="1:2">
      <c r="A1357" s="4"/>
      <c r="B1357" s="7"/>
    </row>
    <row r="1358" spans="1:2">
      <c r="A1358" s="4"/>
      <c r="B1358" s="7"/>
    </row>
    <row r="1359" spans="1:2">
      <c r="A1359" s="4"/>
      <c r="B1359" s="7"/>
    </row>
    <row r="1360" spans="1:2">
      <c r="A1360" s="4"/>
      <c r="B1360" s="7"/>
    </row>
    <row r="1361" spans="1:2">
      <c r="A1361" s="4"/>
      <c r="B1361" s="7"/>
    </row>
    <row r="1362" spans="1:2">
      <c r="A1362" s="4"/>
      <c r="B1362" s="7"/>
    </row>
    <row r="1363" spans="1:2">
      <c r="A1363" s="4"/>
      <c r="B1363" s="7"/>
    </row>
    <row r="1364" spans="1:2">
      <c r="A1364" s="4"/>
      <c r="B1364" s="1"/>
    </row>
    <row r="1365" spans="1:2">
      <c r="A1365" s="4"/>
      <c r="B1365" s="7"/>
    </row>
    <row r="1366" spans="1:2">
      <c r="A1366" s="4"/>
      <c r="B1366" s="7"/>
    </row>
    <row r="1367" spans="1:2">
      <c r="A1367" s="4"/>
      <c r="B1367" s="7"/>
    </row>
    <row r="1368" spans="1:2">
      <c r="A1368" s="4"/>
      <c r="B1368" s="7"/>
    </row>
    <row r="1369" spans="1:2">
      <c r="A1369" s="4"/>
      <c r="B1369" s="7"/>
    </row>
    <row r="1370" spans="1:2">
      <c r="A1370" s="4"/>
      <c r="B1370" s="7"/>
    </row>
    <row r="1371" spans="1:2">
      <c r="A1371" s="4"/>
      <c r="B1371" s="7"/>
    </row>
    <row r="1372" spans="1:2">
      <c r="A1372" s="4"/>
      <c r="B1372" s="7"/>
    </row>
    <row r="1373" spans="1:2">
      <c r="A1373" s="4"/>
      <c r="B1373" s="7"/>
    </row>
    <row r="1374" spans="1:2">
      <c r="A1374" s="4"/>
      <c r="B1374" s="7"/>
    </row>
    <row r="1375" spans="1:2">
      <c r="A1375" s="4"/>
      <c r="B1375" s="7"/>
    </row>
    <row r="1376" spans="1:2">
      <c r="A1376" s="4"/>
      <c r="B1376" s="7"/>
    </row>
    <row r="1377" spans="1:2">
      <c r="A1377" s="4"/>
      <c r="B1377" s="7"/>
    </row>
    <row r="1378" spans="1:2">
      <c r="A1378" s="4"/>
      <c r="B1378" s="7"/>
    </row>
    <row r="1379" spans="1:2">
      <c r="A1379" s="4"/>
      <c r="B1379" s="7"/>
    </row>
    <row r="1380" spans="1:2">
      <c r="A1380" s="4"/>
      <c r="B1380" s="7"/>
    </row>
    <row r="1381" spans="1:2">
      <c r="A1381" s="4"/>
      <c r="B1381" s="7"/>
    </row>
    <row r="1382" spans="1:2">
      <c r="A1382" s="4"/>
      <c r="B1382" s="7"/>
    </row>
    <row r="1383" spans="1:2">
      <c r="A1383" s="4"/>
      <c r="B1383" s="7"/>
    </row>
    <row r="1384" spans="1:2">
      <c r="A1384" s="4"/>
      <c r="B1384" s="7"/>
    </row>
    <row r="1385" spans="1:2">
      <c r="A1385" s="4"/>
      <c r="B1385" s="7"/>
    </row>
    <row r="1386" spans="1:2">
      <c r="A1386" s="4"/>
      <c r="B1386" s="7"/>
    </row>
    <row r="1387" spans="1:2">
      <c r="A1387" s="4"/>
      <c r="B1387" s="7"/>
    </row>
    <row r="1388" spans="1:2">
      <c r="A1388" s="4"/>
      <c r="B1388" s="7"/>
    </row>
    <row r="1389" spans="1:2">
      <c r="A1389" s="4"/>
      <c r="B1389" s="7"/>
    </row>
    <row r="1390" spans="1:2">
      <c r="A1390" s="4"/>
      <c r="B1390" s="7"/>
    </row>
    <row r="1391" spans="1:2">
      <c r="A1391" s="4"/>
      <c r="B1391" s="7"/>
    </row>
    <row r="1392" spans="1:2">
      <c r="A1392" s="4"/>
      <c r="B1392" s="7"/>
    </row>
    <row r="1393" spans="1:2">
      <c r="A1393" s="4"/>
      <c r="B1393" s="7"/>
    </row>
    <row r="1394" spans="1:2">
      <c r="A1394" s="4"/>
      <c r="B1394" s="7"/>
    </row>
    <row r="1395" spans="1:2">
      <c r="A1395" s="4"/>
      <c r="B1395" s="7"/>
    </row>
    <row r="1396" spans="1:2">
      <c r="A1396" s="4"/>
      <c r="B1396" s="7"/>
    </row>
    <row r="1397" spans="1:2">
      <c r="A1397" s="4"/>
      <c r="B1397" s="7"/>
    </row>
    <row r="1398" spans="1:2">
      <c r="A1398" s="4"/>
      <c r="B1398" s="7"/>
    </row>
    <row r="1399" spans="1:2">
      <c r="A1399" s="4"/>
      <c r="B1399" s="7"/>
    </row>
    <row r="1400" spans="1:2">
      <c r="A1400" s="4"/>
      <c r="B1400" s="7"/>
    </row>
    <row r="1401" spans="1:2">
      <c r="A1401" s="4"/>
      <c r="B1401" s="7"/>
    </row>
    <row r="1402" spans="1:2">
      <c r="A1402" s="4"/>
      <c r="B1402" s="7"/>
    </row>
    <row r="1403" spans="1:2">
      <c r="A1403" s="4"/>
      <c r="B1403" s="7"/>
    </row>
    <row r="1404" spans="1:2">
      <c r="A1404" s="4"/>
      <c r="B1404" s="7"/>
    </row>
    <row r="1405" spans="1:2">
      <c r="A1405" s="4"/>
      <c r="B1405" s="7"/>
    </row>
    <row r="1406" spans="1:2">
      <c r="A1406" s="4"/>
      <c r="B1406" s="7"/>
    </row>
    <row r="1407" spans="1:2">
      <c r="A1407" s="4"/>
      <c r="B1407" s="7"/>
    </row>
    <row r="1408" spans="1:2">
      <c r="A1408" s="4"/>
      <c r="B1408" s="7"/>
    </row>
    <row r="1409" spans="1:2">
      <c r="A1409" s="4"/>
      <c r="B1409" s="7"/>
    </row>
    <row r="1410" spans="1:2">
      <c r="A1410" s="4"/>
      <c r="B1410" s="7"/>
    </row>
    <row r="1411" spans="1:2">
      <c r="A1411" s="4"/>
      <c r="B1411" s="7"/>
    </row>
    <row r="1412" spans="1:2">
      <c r="A1412" s="4"/>
      <c r="B1412" s="7"/>
    </row>
    <row r="1413" spans="1:2">
      <c r="A1413" s="4"/>
      <c r="B1413" s="7"/>
    </row>
    <row r="1414" spans="1:2">
      <c r="A1414" s="4"/>
      <c r="B1414" s="7"/>
    </row>
    <row r="1415" spans="1:2">
      <c r="A1415" s="4"/>
      <c r="B1415" s="7"/>
    </row>
    <row r="1416" spans="1:2">
      <c r="A1416" s="4"/>
      <c r="B1416" s="7"/>
    </row>
    <row r="1417" spans="1:2">
      <c r="A1417" s="4"/>
      <c r="B1417" s="7"/>
    </row>
    <row r="1418" spans="1:2">
      <c r="A1418" s="4"/>
      <c r="B1418" s="7"/>
    </row>
    <row r="1419" spans="1:2">
      <c r="A1419" s="4"/>
      <c r="B1419" s="7"/>
    </row>
    <row r="1420" spans="1:2">
      <c r="A1420" s="4"/>
      <c r="B1420" s="7"/>
    </row>
    <row r="1421" spans="1:2">
      <c r="A1421" s="4"/>
      <c r="B1421" s="7"/>
    </row>
    <row r="1422" spans="1:2">
      <c r="A1422" s="4"/>
      <c r="B1422" s="7"/>
    </row>
    <row r="1423" spans="1:2">
      <c r="A1423" s="4"/>
      <c r="B1423" s="7"/>
    </row>
    <row r="1424" spans="1:2">
      <c r="A1424" s="4"/>
      <c r="B1424" s="7"/>
    </row>
    <row r="1425" spans="1:2">
      <c r="A1425" s="4"/>
      <c r="B1425" s="7"/>
    </row>
    <row r="1426" spans="1:2">
      <c r="A1426" s="4"/>
      <c r="B1426" s="7"/>
    </row>
    <row r="1427" spans="1:2">
      <c r="A1427" s="4"/>
      <c r="B1427" s="7"/>
    </row>
    <row r="1428" spans="1:2">
      <c r="A1428" s="4"/>
      <c r="B1428" s="7"/>
    </row>
    <row r="1429" spans="1:2">
      <c r="A1429" s="4"/>
      <c r="B1429" s="7"/>
    </row>
    <row r="1430" spans="1:2">
      <c r="A1430" s="4"/>
      <c r="B1430" s="7"/>
    </row>
    <row r="1431" spans="1:2">
      <c r="A1431" s="4"/>
      <c r="B1431" s="7"/>
    </row>
    <row r="1432" spans="1:2">
      <c r="A1432" s="4"/>
      <c r="B1432" s="7"/>
    </row>
    <row r="1433" spans="1:2">
      <c r="A1433" s="4"/>
      <c r="B1433" s="7"/>
    </row>
    <row r="1434" spans="1:2">
      <c r="A1434" s="4"/>
      <c r="B1434" s="7"/>
    </row>
    <row r="1435" spans="1:2">
      <c r="A1435" s="4"/>
      <c r="B1435" s="7"/>
    </row>
    <row r="1436" spans="1:2">
      <c r="A1436" s="4"/>
      <c r="B1436" s="1"/>
    </row>
    <row r="1437" spans="1:2">
      <c r="A1437" s="4"/>
      <c r="B1437" s="7"/>
    </row>
    <row r="1438" spans="1:2">
      <c r="A1438" s="4"/>
      <c r="B1438" s="7"/>
    </row>
    <row r="1439" spans="1:2">
      <c r="A1439" s="4"/>
      <c r="B1439" s="7"/>
    </row>
    <row r="1440" spans="1:2">
      <c r="A1440" s="4"/>
      <c r="B1440" s="7"/>
    </row>
    <row r="1441" spans="1:2">
      <c r="A1441" s="4"/>
      <c r="B1441" s="7"/>
    </row>
    <row r="1442" spans="1:2">
      <c r="A1442" s="4"/>
      <c r="B1442" s="7"/>
    </row>
    <row r="1443" spans="1:2">
      <c r="A1443" s="4"/>
      <c r="B1443" s="7"/>
    </row>
    <row r="1444" spans="1:2">
      <c r="A1444" s="4"/>
      <c r="B1444" s="7"/>
    </row>
    <row r="1445" spans="1:2">
      <c r="A1445" s="4"/>
      <c r="B1445" s="7"/>
    </row>
    <row r="1446" spans="1:2">
      <c r="A1446" s="4"/>
      <c r="B1446" s="7"/>
    </row>
    <row r="1447" spans="1:2">
      <c r="A1447" s="4"/>
      <c r="B1447" s="7"/>
    </row>
    <row r="1448" spans="1:2">
      <c r="A1448" s="4"/>
      <c r="B1448" s="7"/>
    </row>
    <row r="1449" spans="1:2">
      <c r="A1449" s="4"/>
      <c r="B1449" s="7"/>
    </row>
    <row r="1450" spans="1:2">
      <c r="A1450" s="4"/>
      <c r="B1450" s="7"/>
    </row>
    <row r="1451" spans="1:2">
      <c r="A1451" s="4"/>
      <c r="B1451" s="7"/>
    </row>
    <row r="1452" spans="1:2">
      <c r="A1452" s="4"/>
      <c r="B1452" s="7"/>
    </row>
    <row r="1453" spans="1:2">
      <c r="A1453" s="4"/>
      <c r="B1453" s="7"/>
    </row>
    <row r="1454" spans="1:2">
      <c r="A1454" s="4"/>
      <c r="B1454" s="7"/>
    </row>
    <row r="1455" spans="1:2">
      <c r="A1455" s="4"/>
      <c r="B1455" s="7"/>
    </row>
    <row r="1456" spans="1:2">
      <c r="A1456" s="4"/>
      <c r="B1456" s="7"/>
    </row>
    <row r="1457" spans="1:2">
      <c r="A1457" s="4"/>
      <c r="B1457" s="7"/>
    </row>
    <row r="1458" spans="1:2">
      <c r="A1458" s="4"/>
      <c r="B1458" s="7"/>
    </row>
    <row r="1459" spans="1:2">
      <c r="A1459" s="4"/>
      <c r="B1459" s="7"/>
    </row>
    <row r="1460" spans="1:2">
      <c r="A1460" s="4"/>
      <c r="B1460" s="7"/>
    </row>
    <row r="1461" spans="1:2">
      <c r="A1461" s="4"/>
      <c r="B1461" s="7"/>
    </row>
    <row r="1462" spans="1:2">
      <c r="A1462" s="4"/>
      <c r="B1462" s="7"/>
    </row>
    <row r="1463" spans="1:2">
      <c r="A1463" s="4"/>
      <c r="B1463" s="7"/>
    </row>
    <row r="1464" spans="1:2">
      <c r="A1464" s="4"/>
      <c r="B1464" s="7"/>
    </row>
    <row r="1465" spans="1:2">
      <c r="A1465" s="4"/>
      <c r="B1465" s="7"/>
    </row>
    <row r="1466" spans="1:2">
      <c r="A1466" s="4"/>
      <c r="B1466" s="1"/>
    </row>
    <row r="1467" spans="1:2">
      <c r="A1467" s="4"/>
      <c r="B1467" s="7"/>
    </row>
    <row r="1468" spans="1:2">
      <c r="A1468" s="4"/>
      <c r="B1468" s="7"/>
    </row>
    <row r="1469" spans="1:2">
      <c r="A1469" s="4"/>
      <c r="B1469" s="7"/>
    </row>
    <row r="1470" spans="1:2">
      <c r="A1470" s="4"/>
      <c r="B1470" s="7"/>
    </row>
    <row r="1471" spans="1:2">
      <c r="A1471" s="4"/>
      <c r="B1471" s="7"/>
    </row>
    <row r="1472" spans="1:2">
      <c r="A1472" s="4"/>
      <c r="B1472" s="7"/>
    </row>
    <row r="1473" spans="1:2">
      <c r="A1473" s="4"/>
      <c r="B1473" s="7"/>
    </row>
    <row r="1474" spans="1:2">
      <c r="A1474" s="4"/>
      <c r="B1474" s="7"/>
    </row>
    <row r="1475" spans="1:2">
      <c r="A1475" s="4"/>
      <c r="B1475" s="7"/>
    </row>
    <row r="1476" spans="1:2">
      <c r="A1476" s="4"/>
      <c r="B1476" s="7"/>
    </row>
    <row r="1477" spans="1:2">
      <c r="A1477" s="4"/>
      <c r="B1477" s="7"/>
    </row>
    <row r="1478" spans="1:2">
      <c r="A1478" s="4"/>
      <c r="B1478" s="7"/>
    </row>
    <row r="1479" spans="1:2">
      <c r="A1479" s="4"/>
      <c r="B1479" s="7"/>
    </row>
    <row r="1480" spans="1:2">
      <c r="A1480" s="4"/>
      <c r="B1480" s="7"/>
    </row>
    <row r="1481" spans="1:2">
      <c r="A1481" s="4"/>
      <c r="B1481" s="1"/>
    </row>
    <row r="1482" spans="1:2">
      <c r="A1482" s="4"/>
      <c r="B1482" s="7"/>
    </row>
    <row r="1483" spans="1:2">
      <c r="A1483" s="4"/>
      <c r="B1483" s="7"/>
    </row>
    <row r="1484" spans="1:2">
      <c r="A1484" s="4"/>
      <c r="B1484" s="7"/>
    </row>
    <row r="1485" spans="1:2">
      <c r="A1485" s="4"/>
      <c r="B1485" s="7"/>
    </row>
    <row r="1486" spans="1:2">
      <c r="A1486" s="4"/>
      <c r="B1486" s="7"/>
    </row>
    <row r="1487" spans="1:2">
      <c r="A1487" s="4"/>
      <c r="B1487" s="7"/>
    </row>
    <row r="1488" spans="1:2">
      <c r="A1488" s="4"/>
      <c r="B1488" s="7"/>
    </row>
    <row r="1489" spans="1:2">
      <c r="A1489" s="4"/>
      <c r="B1489" s="7"/>
    </row>
    <row r="1490" spans="1:2">
      <c r="A1490" s="4"/>
      <c r="B1490" s="7"/>
    </row>
    <row r="1491" spans="1:2">
      <c r="A1491" s="4"/>
      <c r="B1491" s="7"/>
    </row>
    <row r="1492" spans="1:2">
      <c r="A1492" s="4"/>
      <c r="B1492" s="7"/>
    </row>
    <row r="1493" spans="1:2">
      <c r="A1493" s="4"/>
      <c r="B1493" s="7"/>
    </row>
    <row r="1494" spans="1:2">
      <c r="A1494" s="4"/>
      <c r="B1494" s="7"/>
    </row>
    <row r="1495" spans="1:2">
      <c r="A1495" s="4"/>
      <c r="B1495" s="7"/>
    </row>
    <row r="1496" spans="1:2">
      <c r="A1496" s="4"/>
      <c r="B1496" s="7"/>
    </row>
    <row r="1497" spans="1:2">
      <c r="A1497" s="4"/>
      <c r="B1497" s="7"/>
    </row>
    <row r="1498" spans="1:2">
      <c r="A1498" s="4"/>
      <c r="B1498" s="1"/>
    </row>
    <row r="1499" spans="1:2">
      <c r="A1499" s="4"/>
      <c r="B1499" s="7"/>
    </row>
    <row r="1500" spans="1:2">
      <c r="A1500" s="4"/>
      <c r="B1500" s="7"/>
    </row>
    <row r="1501" spans="1:2">
      <c r="A1501" s="4"/>
      <c r="B1501" s="7"/>
    </row>
    <row r="1502" spans="1:2">
      <c r="A1502" s="4"/>
      <c r="B1502" s="7"/>
    </row>
    <row r="1503" spans="1:2">
      <c r="A1503" s="4"/>
      <c r="B1503" s="7"/>
    </row>
    <row r="1504" spans="1:2">
      <c r="A1504" s="4"/>
      <c r="B1504" s="7"/>
    </row>
    <row r="1505" spans="1:2">
      <c r="A1505" s="4"/>
      <c r="B1505" s="7"/>
    </row>
    <row r="1506" spans="1:2">
      <c r="A1506" s="4"/>
      <c r="B1506" s="7"/>
    </row>
    <row r="1507" spans="1:2">
      <c r="A1507" s="4"/>
      <c r="B1507" s="7"/>
    </row>
    <row r="1508" spans="1:2">
      <c r="A1508" s="4"/>
      <c r="B1508" s="7"/>
    </row>
    <row r="1509" spans="1:2">
      <c r="A1509" s="4"/>
      <c r="B1509" s="7"/>
    </row>
    <row r="1510" spans="1:2">
      <c r="A1510" s="4"/>
      <c r="B1510" s="7"/>
    </row>
    <row r="1511" spans="1:2">
      <c r="A1511" s="4"/>
      <c r="B1511" s="7"/>
    </row>
    <row r="1512" spans="1:2">
      <c r="A1512" s="4"/>
      <c r="B1512" s="7"/>
    </row>
    <row r="1513" spans="1:2">
      <c r="A1513" s="4"/>
      <c r="B1513" s="7"/>
    </row>
    <row r="1514" spans="1:2">
      <c r="A1514" s="4"/>
      <c r="B1514" s="7"/>
    </row>
    <row r="1515" spans="1:2">
      <c r="A1515" s="4"/>
      <c r="B1515" s="7"/>
    </row>
    <row r="1516" spans="1:2">
      <c r="A1516" s="4"/>
      <c r="B1516" s="7"/>
    </row>
    <row r="1517" spans="1:2">
      <c r="A1517" s="4"/>
      <c r="B1517" s="7"/>
    </row>
    <row r="1518" spans="1:2">
      <c r="A1518" s="4"/>
      <c r="B1518" s="7"/>
    </row>
    <row r="1519" spans="1:2">
      <c r="A1519" s="4"/>
      <c r="B1519" s="7"/>
    </row>
    <row r="1520" spans="1:2">
      <c r="A1520" s="4"/>
      <c r="B1520" s="7"/>
    </row>
    <row r="1521" spans="1:2">
      <c r="A1521" s="4"/>
      <c r="B1521" s="7"/>
    </row>
    <row r="1522" spans="1:2">
      <c r="A1522" s="4"/>
      <c r="B1522" s="7"/>
    </row>
    <row r="1523" spans="1:2">
      <c r="A1523" s="4"/>
      <c r="B1523" s="7"/>
    </row>
    <row r="1524" spans="1:2">
      <c r="A1524" s="4"/>
      <c r="B1524" s="7"/>
    </row>
    <row r="1525" spans="1:2">
      <c r="A1525" s="4"/>
      <c r="B1525" s="7"/>
    </row>
    <row r="1526" spans="1:2">
      <c r="A1526" s="4"/>
      <c r="B1526" s="7"/>
    </row>
    <row r="1527" spans="1:2">
      <c r="A1527" s="4"/>
      <c r="B1527" s="7"/>
    </row>
    <row r="1528" spans="1:2">
      <c r="A1528" s="4"/>
      <c r="B1528" s="7"/>
    </row>
    <row r="1529" spans="1:2">
      <c r="A1529" s="4"/>
      <c r="B1529" s="7"/>
    </row>
    <row r="1530" spans="1:2">
      <c r="A1530" s="4"/>
      <c r="B1530" s="7"/>
    </row>
    <row r="1531" spans="1:2">
      <c r="A1531" s="4"/>
      <c r="B1531" s="7"/>
    </row>
    <row r="1532" spans="1:2">
      <c r="A1532" s="4"/>
      <c r="B1532" s="7"/>
    </row>
    <row r="1533" spans="1:2">
      <c r="A1533" s="4"/>
      <c r="B1533" s="7"/>
    </row>
    <row r="1534" spans="1:2">
      <c r="A1534" s="4"/>
      <c r="B1534" s="7"/>
    </row>
    <row r="1535" spans="1:2">
      <c r="A1535" s="4"/>
      <c r="B1535" s="7"/>
    </row>
    <row r="1536" spans="1:2">
      <c r="A1536" s="4"/>
      <c r="B1536" s="7"/>
    </row>
    <row r="1537" spans="1:2">
      <c r="A1537" s="4"/>
      <c r="B1537" s="7"/>
    </row>
    <row r="1538" spans="1:2">
      <c r="A1538" s="4"/>
      <c r="B1538" s="7"/>
    </row>
    <row r="1539" spans="1:2">
      <c r="A1539" s="4"/>
      <c r="B1539" s="7"/>
    </row>
    <row r="1540" spans="1:2">
      <c r="A1540" s="4"/>
      <c r="B1540" s="7"/>
    </row>
    <row r="1541" spans="1:2">
      <c r="A1541" s="4"/>
      <c r="B1541" s="7"/>
    </row>
    <row r="1542" spans="1:2">
      <c r="A1542" s="4"/>
      <c r="B1542" s="7"/>
    </row>
    <row r="1543" spans="1:2">
      <c r="A1543" s="4"/>
      <c r="B1543" s="7"/>
    </row>
    <row r="1544" spans="1:2">
      <c r="A1544" s="4"/>
      <c r="B1544" s="7"/>
    </row>
    <row r="1545" spans="1:2">
      <c r="A1545" s="4"/>
      <c r="B1545" s="7"/>
    </row>
    <row r="1546" spans="1:2">
      <c r="A1546" s="4"/>
      <c r="B1546" s="7"/>
    </row>
    <row r="1547" spans="1:2">
      <c r="A1547" s="4"/>
      <c r="B1547" s="7"/>
    </row>
    <row r="1548" spans="1:2">
      <c r="A1548" s="4"/>
      <c r="B1548" s="7"/>
    </row>
    <row r="1549" spans="1:2">
      <c r="A1549" s="4"/>
      <c r="B1549" s="7"/>
    </row>
    <row r="1550" spans="1:2">
      <c r="A1550" s="4"/>
      <c r="B1550" s="1"/>
    </row>
    <row r="1551" spans="1:2">
      <c r="A1551" s="4"/>
      <c r="B1551" s="7"/>
    </row>
    <row r="1552" spans="1:2">
      <c r="A1552" s="4"/>
      <c r="B1552" s="7"/>
    </row>
    <row r="1553" spans="1:2">
      <c r="A1553" s="4"/>
      <c r="B1553" s="7"/>
    </row>
    <row r="1554" spans="1:2">
      <c r="A1554" s="4"/>
      <c r="B1554" s="7"/>
    </row>
    <row r="1555" spans="1:2">
      <c r="A1555" s="4"/>
      <c r="B1555" s="7"/>
    </row>
    <row r="1556" spans="1:2">
      <c r="A1556" s="4"/>
      <c r="B1556" s="7"/>
    </row>
    <row r="1557" spans="1:2">
      <c r="A1557" s="4"/>
      <c r="B1557" s="7"/>
    </row>
    <row r="1558" spans="1:2">
      <c r="A1558" s="4"/>
      <c r="B1558" s="7"/>
    </row>
    <row r="1559" spans="1:2">
      <c r="A1559" s="4"/>
      <c r="B1559" s="7"/>
    </row>
    <row r="1560" spans="1:2">
      <c r="A1560" s="4"/>
      <c r="B1560" s="7"/>
    </row>
    <row r="1561" spans="1:2">
      <c r="A1561" s="4"/>
      <c r="B1561" s="7"/>
    </row>
    <row r="1562" spans="1:2">
      <c r="A1562" s="4"/>
      <c r="B1562" s="7"/>
    </row>
    <row r="1563" spans="1:2">
      <c r="A1563" s="4"/>
      <c r="B1563" s="7"/>
    </row>
    <row r="1564" spans="1:2">
      <c r="A1564" s="4"/>
      <c r="B1564" s="7"/>
    </row>
    <row r="1565" spans="1:2">
      <c r="A1565" s="4"/>
      <c r="B1565" s="7"/>
    </row>
    <row r="1566" spans="1:2">
      <c r="A1566" s="4"/>
      <c r="B1566" s="7"/>
    </row>
    <row r="1567" spans="1:2">
      <c r="A1567" s="4"/>
      <c r="B1567" s="7"/>
    </row>
    <row r="1568" spans="1:2">
      <c r="A1568" s="4"/>
      <c r="B1568" s="7"/>
    </row>
    <row r="1569" spans="1:2">
      <c r="A1569" s="4"/>
      <c r="B1569" s="7"/>
    </row>
    <row r="1570" spans="1:2">
      <c r="A1570" s="4"/>
      <c r="B1570" s="7"/>
    </row>
    <row r="1571" spans="1:2">
      <c r="A1571" s="4"/>
      <c r="B1571" s="7"/>
    </row>
    <row r="1572" spans="1:2">
      <c r="A1572" s="4"/>
      <c r="B1572" s="7"/>
    </row>
    <row r="1573" spans="1:2">
      <c r="A1573" s="4"/>
      <c r="B1573" s="7"/>
    </row>
    <row r="1574" spans="1:2">
      <c r="A1574" s="4"/>
      <c r="B1574" s="7"/>
    </row>
    <row r="1575" spans="1:2">
      <c r="A1575" s="4"/>
      <c r="B1575" s="7"/>
    </row>
    <row r="1576" spans="1:2">
      <c r="A1576" s="4"/>
      <c r="B1576" s="7"/>
    </row>
    <row r="1577" spans="1:2">
      <c r="A1577" s="4"/>
      <c r="B1577" s="7"/>
    </row>
    <row r="1578" spans="1:2">
      <c r="A1578" s="4"/>
      <c r="B1578" s="7"/>
    </row>
    <row r="1579" spans="1:2">
      <c r="A1579" s="4"/>
      <c r="B1579" s="7"/>
    </row>
    <row r="1580" spans="1:2">
      <c r="A1580" s="4"/>
      <c r="B1580" s="7"/>
    </row>
    <row r="1581" spans="1:2">
      <c r="A1581" s="4"/>
      <c r="B1581" s="7"/>
    </row>
    <row r="1582" spans="1:2">
      <c r="A1582" s="4"/>
      <c r="B1582" s="7"/>
    </row>
    <row r="1583" spans="1:2">
      <c r="A1583" s="4"/>
      <c r="B1583" s="7"/>
    </row>
    <row r="1584" spans="1:2">
      <c r="A1584" s="4"/>
      <c r="B1584" s="7"/>
    </row>
    <row r="1585" spans="1:2">
      <c r="A1585" s="4"/>
      <c r="B1585" s="7"/>
    </row>
    <row r="1586" spans="1:2">
      <c r="A1586" s="4"/>
      <c r="B1586" s="7"/>
    </row>
    <row r="1587" spans="1:2">
      <c r="A1587" s="4"/>
      <c r="B1587" s="7"/>
    </row>
    <row r="1588" spans="1:2">
      <c r="A1588" s="4"/>
      <c r="B1588" s="7"/>
    </row>
    <row r="1589" spans="1:2">
      <c r="A1589" s="4"/>
      <c r="B1589" s="1"/>
    </row>
    <row r="1590" spans="1:2">
      <c r="A1590" s="4"/>
      <c r="B1590" s="7"/>
    </row>
    <row r="1591" spans="1:2">
      <c r="A1591" s="4"/>
      <c r="B1591" s="7"/>
    </row>
    <row r="1592" spans="1:2">
      <c r="A1592" s="4"/>
      <c r="B1592" s="7"/>
    </row>
    <row r="1593" spans="1:2">
      <c r="A1593" s="4"/>
      <c r="B1593" s="7"/>
    </row>
    <row r="1594" spans="1:2">
      <c r="A1594" s="4"/>
      <c r="B1594" s="7"/>
    </row>
    <row r="1595" spans="1:2">
      <c r="A1595" s="4"/>
      <c r="B1595" s="7"/>
    </row>
    <row r="1596" spans="1:2">
      <c r="A1596" s="4"/>
      <c r="B1596" s="7"/>
    </row>
    <row r="1597" spans="1:2">
      <c r="A1597" s="4"/>
      <c r="B1597" s="7"/>
    </row>
    <row r="1598" spans="1:2">
      <c r="A1598" s="4"/>
      <c r="B1598" s="7"/>
    </row>
    <row r="1599" spans="1:2">
      <c r="A1599" s="4"/>
      <c r="B1599" s="7"/>
    </row>
    <row r="1600" spans="1:2">
      <c r="A1600" s="4"/>
      <c r="B1600" s="7"/>
    </row>
    <row r="1601" spans="1:2">
      <c r="A1601" s="4"/>
      <c r="B1601" s="7"/>
    </row>
    <row r="1602" spans="1:2">
      <c r="A1602" s="4"/>
      <c r="B1602" s="7"/>
    </row>
    <row r="1603" spans="1:2">
      <c r="A1603" s="4"/>
      <c r="B1603" s="1"/>
    </row>
    <row r="1604" spans="1:2">
      <c r="A1604" s="4"/>
      <c r="B1604" s="7"/>
    </row>
    <row r="1605" spans="1:2">
      <c r="A1605" s="4"/>
      <c r="B1605" s="7"/>
    </row>
    <row r="1606" spans="1:2">
      <c r="A1606" s="4"/>
      <c r="B1606" s="7"/>
    </row>
    <row r="1607" spans="1:2">
      <c r="A1607" s="4"/>
      <c r="B1607" s="7"/>
    </row>
    <row r="1608" spans="1:2">
      <c r="A1608" s="4"/>
      <c r="B1608" s="7"/>
    </row>
    <row r="1609" spans="1:2">
      <c r="A1609" s="4"/>
      <c r="B1609" s="7"/>
    </row>
    <row r="1610" spans="1:2">
      <c r="A1610" s="4"/>
      <c r="B1610" s="7"/>
    </row>
    <row r="1611" spans="1:2">
      <c r="A1611" s="4"/>
      <c r="B1611" s="35"/>
    </row>
    <row r="1612" spans="1:2">
      <c r="A1612" s="4"/>
      <c r="B1612" s="35"/>
    </row>
    <row r="1613" spans="1:2">
      <c r="A1613" s="4"/>
      <c r="B1613" s="35"/>
    </row>
    <row r="1614" spans="1:2">
      <c r="A1614" s="4"/>
      <c r="B1614" s="35"/>
    </row>
    <row r="1615" spans="1:2">
      <c r="A1615" s="4"/>
      <c r="B1615" s="35"/>
    </row>
    <row r="1616" spans="1:2">
      <c r="A1616" s="4"/>
      <c r="B1616" s="1"/>
    </row>
    <row r="1617" spans="1:2">
      <c r="A1617" s="4"/>
      <c r="B1617" s="7"/>
    </row>
    <row r="1618" spans="1:2">
      <c r="A1618" s="4"/>
      <c r="B1618" s="7"/>
    </row>
    <row r="1619" spans="1:2">
      <c r="A1619" s="4"/>
      <c r="B1619" s="7"/>
    </row>
    <row r="1620" spans="1:2">
      <c r="A1620" s="4"/>
      <c r="B1620" s="7"/>
    </row>
    <row r="1621" spans="1:2">
      <c r="A1621" s="4"/>
      <c r="B1621" s="7"/>
    </row>
    <row r="1622" spans="1:2">
      <c r="A1622" s="4"/>
      <c r="B1622" s="7"/>
    </row>
    <row r="1623" spans="1:2">
      <c r="A1623" s="4"/>
      <c r="B1623" s="7"/>
    </row>
    <row r="1624" spans="1:2">
      <c r="A1624" s="4"/>
      <c r="B1624" s="7"/>
    </row>
    <row r="1625" spans="1:2">
      <c r="A1625" s="4"/>
      <c r="B1625" s="7"/>
    </row>
    <row r="1626" spans="1:2">
      <c r="A1626" s="4"/>
      <c r="B1626" s="7"/>
    </row>
    <row r="1627" spans="1:2">
      <c r="A1627" s="4"/>
      <c r="B1627" s="7"/>
    </row>
    <row r="1628" spans="1:2">
      <c r="A1628" s="4"/>
      <c r="B1628" s="7"/>
    </row>
    <row r="1629" spans="1:2">
      <c r="A1629" s="4"/>
      <c r="B1629" s="7"/>
    </row>
    <row r="1630" spans="1:2">
      <c r="A1630" s="4"/>
      <c r="B1630" s="7"/>
    </row>
    <row r="1631" spans="1:2">
      <c r="A1631" s="4"/>
      <c r="B1631" s="7"/>
    </row>
    <row r="1632" spans="1:2">
      <c r="A1632" s="4"/>
      <c r="B1632" s="7"/>
    </row>
    <row r="1633" spans="1:2">
      <c r="A1633" s="4"/>
      <c r="B1633" s="7"/>
    </row>
    <row r="1634" spans="1:2">
      <c r="A1634" s="4"/>
      <c r="B1634" s="7"/>
    </row>
    <row r="1635" spans="1:2">
      <c r="A1635" s="4"/>
      <c r="B1635" s="7"/>
    </row>
    <row r="1636" spans="1:2">
      <c r="A1636" s="4"/>
      <c r="B1636" s="7"/>
    </row>
    <row r="1637" spans="1:2">
      <c r="A1637" s="4"/>
      <c r="B1637" s="7"/>
    </row>
    <row r="1638" spans="1:2">
      <c r="A1638" s="4"/>
      <c r="B1638" s="7"/>
    </row>
    <row r="1639" spans="1:2">
      <c r="A1639" s="4"/>
      <c r="B1639" s="7"/>
    </row>
    <row r="1640" spans="1:2">
      <c r="A1640" s="4"/>
      <c r="B1640" s="7"/>
    </row>
    <row r="1641" spans="1:2">
      <c r="A1641" s="4"/>
      <c r="B1641" s="7"/>
    </row>
    <row r="1642" spans="1:2">
      <c r="A1642" s="4"/>
      <c r="B1642" s="7"/>
    </row>
    <row r="1643" spans="1:2">
      <c r="A1643" s="4"/>
      <c r="B1643" s="7"/>
    </row>
    <row r="1644" spans="1:2">
      <c r="A1644" s="4"/>
      <c r="B1644" s="7"/>
    </row>
    <row r="1645" spans="1:2">
      <c r="A1645" s="4"/>
      <c r="B1645" s="7"/>
    </row>
    <row r="1646" spans="1:2">
      <c r="A1646" s="4"/>
      <c r="B1646" s="7"/>
    </row>
    <row r="1647" spans="1:2">
      <c r="A1647" s="4"/>
      <c r="B1647" s="7"/>
    </row>
    <row r="1648" spans="1:2">
      <c r="A1648" s="4"/>
      <c r="B1648" s="7"/>
    </row>
    <row r="1649" spans="1:2">
      <c r="A1649" s="4"/>
      <c r="B1649" s="7"/>
    </row>
    <row r="1650" spans="1:2">
      <c r="A1650" s="4"/>
      <c r="B1650" s="7"/>
    </row>
    <row r="1651" spans="1:2">
      <c r="A1651" s="4"/>
      <c r="B1651" s="7"/>
    </row>
    <row r="1652" spans="1:2">
      <c r="A1652" s="4"/>
      <c r="B1652" s="7"/>
    </row>
    <row r="1653" spans="1:2">
      <c r="A1653" s="4"/>
      <c r="B1653" s="7"/>
    </row>
    <row r="1654" spans="1:2">
      <c r="A1654" s="4"/>
      <c r="B1654" s="7"/>
    </row>
    <row r="1655" spans="1:2">
      <c r="A1655" s="4"/>
      <c r="B1655" s="1"/>
    </row>
    <row r="1656" spans="1:2">
      <c r="A1656" s="4"/>
      <c r="B1656" s="7"/>
    </row>
    <row r="1657" spans="1:2">
      <c r="A1657" s="4"/>
      <c r="B1657" s="7"/>
    </row>
    <row r="1658" spans="1:2">
      <c r="A1658" s="4"/>
      <c r="B1658" s="7"/>
    </row>
    <row r="1659" spans="1:2">
      <c r="A1659" s="4"/>
      <c r="B1659" s="7"/>
    </row>
    <row r="1660" spans="1:2">
      <c r="A1660" s="4"/>
      <c r="B1660" s="7"/>
    </row>
    <row r="1661" spans="1:2">
      <c r="A1661" s="4"/>
      <c r="B1661" s="7"/>
    </row>
    <row r="1662" spans="1:2">
      <c r="A1662" s="4"/>
      <c r="B1662" s="7"/>
    </row>
    <row r="1663" spans="1:2">
      <c r="A1663" s="4"/>
      <c r="B1663" s="7"/>
    </row>
    <row r="1664" spans="1:2">
      <c r="A1664" s="4"/>
      <c r="B1664" s="7"/>
    </row>
    <row r="1665" spans="1:2">
      <c r="A1665" s="4"/>
      <c r="B1665" s="7"/>
    </row>
    <row r="1666" spans="1:2">
      <c r="A1666" s="4"/>
      <c r="B1666" s="7"/>
    </row>
    <row r="1667" spans="1:2">
      <c r="A1667" s="4"/>
      <c r="B1667" s="7"/>
    </row>
    <row r="1668" spans="1:2">
      <c r="A1668" s="4"/>
      <c r="B1668" s="7"/>
    </row>
    <row r="1669" spans="1:2">
      <c r="A1669" s="4"/>
      <c r="B1669" s="7"/>
    </row>
    <row r="1670" spans="1:2">
      <c r="A1670" s="4"/>
      <c r="B1670" s="7"/>
    </row>
    <row r="1671" spans="1:2">
      <c r="A1671" s="4"/>
      <c r="B1671" s="7"/>
    </row>
    <row r="1672" spans="1:2">
      <c r="A1672" s="4"/>
      <c r="B1672" s="7"/>
    </row>
    <row r="1673" spans="1:2">
      <c r="A1673" s="4"/>
      <c r="B1673" s="7"/>
    </row>
    <row r="1674" spans="1:2">
      <c r="A1674" s="4"/>
      <c r="B1674" s="7"/>
    </row>
    <row r="1675" spans="1:2">
      <c r="A1675" s="4"/>
      <c r="B1675" s="7"/>
    </row>
    <row r="1676" spans="1:2">
      <c r="A1676" s="4"/>
      <c r="B1676" s="7"/>
    </row>
    <row r="1677" spans="1:2">
      <c r="A1677" s="4"/>
      <c r="B1677" s="7"/>
    </row>
    <row r="1678" spans="1:2">
      <c r="A1678" s="4"/>
      <c r="B1678" s="7"/>
    </row>
    <row r="1679" spans="1:2">
      <c r="A1679" s="4"/>
      <c r="B1679" s="7"/>
    </row>
    <row r="1680" spans="1:2">
      <c r="A1680" s="4"/>
      <c r="B1680" s="7"/>
    </row>
    <row r="1681" spans="1:2">
      <c r="A1681" s="4"/>
      <c r="B1681" s="7"/>
    </row>
    <row r="1682" spans="1:2">
      <c r="A1682" s="4"/>
      <c r="B1682" s="7"/>
    </row>
    <row r="1683" spans="1:2">
      <c r="A1683" s="4"/>
      <c r="B1683" s="7"/>
    </row>
    <row r="1684" spans="1:2">
      <c r="A1684" s="4"/>
      <c r="B1684" s="7"/>
    </row>
    <row r="1685" spans="1:2">
      <c r="A1685" s="4"/>
      <c r="B1685" s="7"/>
    </row>
    <row r="1686" spans="1:2">
      <c r="A1686" s="4"/>
      <c r="B1686" s="7"/>
    </row>
    <row r="1687" spans="1:2">
      <c r="A1687" s="4"/>
      <c r="B1687" s="7"/>
    </row>
    <row r="1688" spans="1:2">
      <c r="A1688" s="4"/>
      <c r="B1688" s="7"/>
    </row>
    <row r="1689" spans="1:2">
      <c r="A1689" s="4"/>
      <c r="B1689" s="7"/>
    </row>
    <row r="1690" spans="1:2">
      <c r="A1690" s="4"/>
      <c r="B1690" s="7"/>
    </row>
    <row r="1691" spans="1:2">
      <c r="A1691" s="4"/>
      <c r="B1691" s="7"/>
    </row>
    <row r="1692" spans="1:2">
      <c r="A1692" s="4"/>
      <c r="B1692" s="7"/>
    </row>
    <row r="1693" spans="1:2">
      <c r="A1693" s="4"/>
      <c r="B1693" s="7"/>
    </row>
    <row r="1694" spans="1:2">
      <c r="A1694" s="4"/>
      <c r="B1694" s="7"/>
    </row>
    <row r="1695" spans="1:2">
      <c r="A1695" s="4"/>
      <c r="B1695" s="7"/>
    </row>
    <row r="1696" spans="1:2">
      <c r="A1696" s="4"/>
      <c r="B1696" s="7"/>
    </row>
    <row r="1697" spans="1:2">
      <c r="A1697" s="4"/>
      <c r="B1697" s="7"/>
    </row>
    <row r="1698" spans="1:2">
      <c r="A1698" s="4"/>
      <c r="B1698" s="1"/>
    </row>
    <row r="1699" spans="1:2">
      <c r="A1699" s="4"/>
      <c r="B1699" s="7"/>
    </row>
    <row r="1700" spans="1:2">
      <c r="A1700" s="4"/>
      <c r="B1700" s="7"/>
    </row>
    <row r="1701" spans="1:2">
      <c r="A1701" s="4"/>
      <c r="B1701" s="7"/>
    </row>
    <row r="1702" spans="1:2">
      <c r="A1702" s="4"/>
      <c r="B1702" s="7"/>
    </row>
    <row r="1703" spans="1:2">
      <c r="A1703" s="4"/>
      <c r="B1703" s="7"/>
    </row>
    <row r="1704" spans="1:2">
      <c r="A1704" s="4"/>
      <c r="B1704" s="7"/>
    </row>
    <row r="1705" spans="1:2">
      <c r="A1705" s="4"/>
      <c r="B1705" s="7"/>
    </row>
    <row r="1706" spans="1:2">
      <c r="A1706" s="4"/>
      <c r="B1706" s="7"/>
    </row>
    <row r="1707" spans="1:2">
      <c r="A1707" s="4"/>
      <c r="B1707" s="7"/>
    </row>
    <row r="1708" spans="1:2">
      <c r="A1708" s="4"/>
      <c r="B1708" s="7"/>
    </row>
    <row r="1709" spans="1:2">
      <c r="A1709" s="4"/>
      <c r="B1709" s="7"/>
    </row>
    <row r="1710" spans="1:2">
      <c r="A1710" s="4"/>
      <c r="B1710" s="7"/>
    </row>
    <row r="1711" spans="1:2">
      <c r="A1711" s="4"/>
      <c r="B1711" s="7"/>
    </row>
    <row r="1712" spans="1:2">
      <c r="A1712" s="4"/>
      <c r="B1712" s="1"/>
    </row>
    <row r="1713" spans="1:2">
      <c r="A1713" s="4"/>
      <c r="B1713" s="7"/>
    </row>
    <row r="1714" spans="1:2">
      <c r="A1714" s="4"/>
      <c r="B1714" s="7"/>
    </row>
    <row r="1715" spans="1:2">
      <c r="A1715" s="4"/>
      <c r="B1715" s="7"/>
    </row>
    <row r="1716" spans="1:2">
      <c r="A1716" s="4"/>
      <c r="B1716" s="7"/>
    </row>
    <row r="1717" spans="1:2">
      <c r="A1717" s="4"/>
      <c r="B1717" s="7"/>
    </row>
    <row r="1718" spans="1:2">
      <c r="A1718" s="4"/>
      <c r="B1718" s="7"/>
    </row>
    <row r="1719" spans="1:2">
      <c r="A1719" s="4"/>
      <c r="B1719" s="7"/>
    </row>
    <row r="1720" spans="1:2">
      <c r="A1720" s="4"/>
      <c r="B1720" s="7"/>
    </row>
    <row r="1721" spans="1:2">
      <c r="A1721" s="4"/>
      <c r="B1721" s="7"/>
    </row>
    <row r="1722" spans="1:2">
      <c r="A1722" s="4"/>
      <c r="B1722" s="7"/>
    </row>
    <row r="1723" spans="1:2">
      <c r="A1723" s="4"/>
      <c r="B1723" s="7"/>
    </row>
    <row r="1724" spans="1:2">
      <c r="A1724" s="4"/>
      <c r="B1724" s="7"/>
    </row>
    <row r="1725" spans="1:2">
      <c r="A1725" s="4"/>
      <c r="B1725" s="7"/>
    </row>
    <row r="1726" spans="1:2">
      <c r="A1726" s="4"/>
      <c r="B1726" s="7"/>
    </row>
    <row r="1727" spans="1:2">
      <c r="A1727" s="4"/>
      <c r="B1727" s="7"/>
    </row>
    <row r="1728" spans="1:2">
      <c r="A1728" s="4"/>
      <c r="B1728" s="7"/>
    </row>
    <row r="1729" spans="1:2">
      <c r="A1729" s="4"/>
      <c r="B1729" s="7"/>
    </row>
    <row r="1730" spans="1:2">
      <c r="A1730" s="4"/>
      <c r="B1730" s="7"/>
    </row>
    <row r="1731" spans="1:2">
      <c r="A1731" s="4"/>
      <c r="B1731" s="7"/>
    </row>
    <row r="1732" spans="1:2">
      <c r="A1732" s="4"/>
      <c r="B1732" s="7"/>
    </row>
    <row r="1733" spans="1:2">
      <c r="A1733" s="4"/>
      <c r="B1733" s="7"/>
    </row>
    <row r="1734" spans="1:2">
      <c r="A1734" s="4"/>
      <c r="B1734" s="7"/>
    </row>
    <row r="1735" spans="1:2">
      <c r="A1735" s="4"/>
      <c r="B1735" s="7"/>
    </row>
    <row r="1736" spans="1:2">
      <c r="A1736" s="4"/>
      <c r="B1736" s="7"/>
    </row>
    <row r="1737" spans="1:2">
      <c r="A1737" s="4"/>
      <c r="B1737" s="1"/>
    </row>
    <row r="1738" spans="1:2">
      <c r="A1738" s="4"/>
      <c r="B1738" s="7"/>
    </row>
    <row r="1739" spans="1:2">
      <c r="A1739" s="4"/>
      <c r="B1739" s="7"/>
    </row>
    <row r="1740" spans="1:2">
      <c r="A1740" s="4"/>
      <c r="B1740" s="7"/>
    </row>
    <row r="1741" spans="1:2">
      <c r="A1741" s="4"/>
      <c r="B1741" s="7"/>
    </row>
    <row r="1742" spans="1:2">
      <c r="A1742" s="4"/>
      <c r="B1742" s="7"/>
    </row>
    <row r="1743" spans="1:2">
      <c r="A1743" s="4"/>
      <c r="B1743" s="7"/>
    </row>
    <row r="1744" spans="1:2">
      <c r="A1744" s="4"/>
      <c r="B1744" s="7"/>
    </row>
    <row r="1745" spans="1:2">
      <c r="A1745" s="4"/>
      <c r="B1745" s="7"/>
    </row>
    <row r="1746" spans="1:2">
      <c r="A1746" s="4"/>
      <c r="B1746" s="7"/>
    </row>
    <row r="1747" spans="1:2">
      <c r="A1747" s="4"/>
      <c r="B1747" s="7"/>
    </row>
    <row r="1748" spans="1:2">
      <c r="A1748" s="4"/>
      <c r="B1748" s="7"/>
    </row>
    <row r="1749" spans="1:2">
      <c r="A1749" s="4"/>
      <c r="B1749" s="7"/>
    </row>
    <row r="1750" spans="1:2">
      <c r="A1750" s="4"/>
      <c r="B1750" s="7"/>
    </row>
    <row r="1751" spans="1:2">
      <c r="A1751" s="4"/>
      <c r="B1751" s="7"/>
    </row>
    <row r="1752" spans="1:2">
      <c r="A1752" s="4"/>
      <c r="B1752" s="7"/>
    </row>
    <row r="1753" spans="1:2">
      <c r="A1753" s="4"/>
      <c r="B1753" s="7"/>
    </row>
    <row r="1754" spans="1:2">
      <c r="A1754" s="4"/>
      <c r="B1754" s="7"/>
    </row>
    <row r="1755" spans="1:2">
      <c r="A1755" s="4"/>
      <c r="B1755" s="7"/>
    </row>
    <row r="1756" spans="1:2">
      <c r="A1756" s="4"/>
      <c r="B1756" s="7"/>
    </row>
    <row r="1757" spans="1:2">
      <c r="A1757" s="4"/>
      <c r="B1757" s="7"/>
    </row>
    <row r="1758" spans="1:2">
      <c r="A1758" s="4"/>
      <c r="B1758" s="7"/>
    </row>
    <row r="1759" spans="1:2">
      <c r="A1759" s="4"/>
      <c r="B1759" s="7"/>
    </row>
    <row r="1760" spans="1:2">
      <c r="A1760" s="4"/>
      <c r="B1760" s="7"/>
    </row>
    <row r="1761" spans="1:2">
      <c r="A1761" s="4"/>
      <c r="B1761" s="7"/>
    </row>
    <row r="1762" spans="1:2">
      <c r="A1762" s="4"/>
      <c r="B1762" s="7"/>
    </row>
    <row r="1763" spans="1:2">
      <c r="A1763" s="4"/>
      <c r="B1763" s="7"/>
    </row>
    <row r="1764" spans="1:2">
      <c r="A1764" s="4"/>
      <c r="B1764" s="7"/>
    </row>
    <row r="1765" spans="1:2">
      <c r="A1765" s="4"/>
      <c r="B1765" s="7"/>
    </row>
    <row r="1766" spans="1:2">
      <c r="A1766" s="4"/>
      <c r="B1766" s="7"/>
    </row>
    <row r="1767" spans="1:2">
      <c r="A1767" s="4"/>
      <c r="B1767" s="7"/>
    </row>
    <row r="1768" spans="1:2">
      <c r="A1768" s="4"/>
      <c r="B1768" s="7"/>
    </row>
    <row r="1769" spans="1:2">
      <c r="A1769" s="4"/>
      <c r="B1769" s="7"/>
    </row>
    <row r="1770" spans="1:2">
      <c r="A1770" s="4"/>
      <c r="B1770" s="7"/>
    </row>
    <row r="1771" spans="1:2">
      <c r="A1771" s="4"/>
      <c r="B1771" s="7"/>
    </row>
    <row r="1772" spans="1:2">
      <c r="A1772" s="4"/>
      <c r="B1772" s="7"/>
    </row>
    <row r="1773" spans="1:2">
      <c r="A1773" s="4"/>
      <c r="B1773" s="7"/>
    </row>
    <row r="1774" spans="1:2">
      <c r="A1774" s="4"/>
      <c r="B1774" s="7"/>
    </row>
    <row r="1775" spans="1:2">
      <c r="A1775" s="4"/>
      <c r="B1775" s="7"/>
    </row>
    <row r="1776" spans="1:2">
      <c r="A1776" s="4"/>
      <c r="B1776" s="7"/>
    </row>
    <row r="1777" spans="1:2">
      <c r="A1777" s="4"/>
      <c r="B1777" s="7"/>
    </row>
    <row r="1778" spans="1:2">
      <c r="A1778" s="4"/>
      <c r="B1778" s="7"/>
    </row>
    <row r="1779" spans="1:2">
      <c r="A1779" s="4"/>
      <c r="B1779" s="7"/>
    </row>
    <row r="1780" spans="1:2">
      <c r="A1780" s="4"/>
      <c r="B1780" s="7"/>
    </row>
    <row r="1781" spans="1:2">
      <c r="A1781" s="4"/>
      <c r="B1781" s="7"/>
    </row>
    <row r="1782" spans="1:2">
      <c r="A1782" s="4"/>
      <c r="B1782" s="7"/>
    </row>
    <row r="1783" spans="1:2">
      <c r="A1783" s="4"/>
      <c r="B1783" s="7"/>
    </row>
    <row r="1784" spans="1:2">
      <c r="A1784" s="4"/>
      <c r="B1784" s="7"/>
    </row>
    <row r="1785" spans="1:2">
      <c r="A1785" s="4"/>
      <c r="B1785" s="7"/>
    </row>
    <row r="1786" spans="1:2">
      <c r="A1786" s="4"/>
      <c r="B1786" s="7"/>
    </row>
    <row r="1787" spans="1:2">
      <c r="A1787" s="4"/>
      <c r="B1787" s="7"/>
    </row>
    <row r="1788" spans="1:2">
      <c r="A1788" s="4"/>
      <c r="B1788" s="1"/>
    </row>
    <row r="1789" spans="1:2">
      <c r="A1789" s="4"/>
      <c r="B1789" s="7"/>
    </row>
    <row r="1790" spans="1:2">
      <c r="A1790" s="4"/>
      <c r="B1790" s="7"/>
    </row>
    <row r="1791" spans="1:2">
      <c r="A1791" s="4"/>
      <c r="B1791" s="7"/>
    </row>
    <row r="1792" spans="1:2">
      <c r="A1792" s="4"/>
      <c r="B1792" s="7"/>
    </row>
    <row r="1793" spans="1:2">
      <c r="A1793" s="4"/>
      <c r="B1793" s="7"/>
    </row>
    <row r="1794" spans="1:2">
      <c r="A1794" s="4"/>
      <c r="B1794" s="7"/>
    </row>
    <row r="1795" spans="1:2">
      <c r="A1795" s="4"/>
      <c r="B1795" s="7"/>
    </row>
    <row r="1796" spans="1:2">
      <c r="A1796" s="4"/>
      <c r="B1796" s="7"/>
    </row>
    <row r="1797" spans="1:2">
      <c r="A1797" s="4"/>
      <c r="B1797" s="7"/>
    </row>
    <row r="1798" spans="1:2">
      <c r="A1798" s="4"/>
      <c r="B1798" s="7"/>
    </row>
    <row r="1799" spans="1:2">
      <c r="A1799" s="4"/>
      <c r="B1799" s="7"/>
    </row>
    <row r="1800" spans="1:2">
      <c r="A1800" s="4"/>
      <c r="B1800" s="7"/>
    </row>
    <row r="1801" spans="1:2">
      <c r="A1801" s="4"/>
      <c r="B1801" s="7"/>
    </row>
    <row r="1802" spans="1:2">
      <c r="A1802" s="4"/>
      <c r="B1802" s="7"/>
    </row>
    <row r="1803" spans="1:2">
      <c r="A1803" s="4"/>
      <c r="B1803" s="7"/>
    </row>
    <row r="1804" spans="1:2">
      <c r="A1804" s="4"/>
      <c r="B1804" s="7"/>
    </row>
    <row r="1805" spans="1:2">
      <c r="A1805" s="4"/>
      <c r="B1805" s="7"/>
    </row>
    <row r="1806" spans="1:2">
      <c r="A1806" s="4"/>
      <c r="B1806" s="7"/>
    </row>
    <row r="1807" spans="1:2">
      <c r="A1807" s="4"/>
      <c r="B1807" s="7"/>
    </row>
    <row r="1808" spans="1:2">
      <c r="A1808" s="4"/>
      <c r="B1808" s="7"/>
    </row>
    <row r="1809" spans="1:2">
      <c r="A1809" s="4"/>
      <c r="B1809" s="7"/>
    </row>
    <row r="1810" spans="1:2">
      <c r="A1810" s="4"/>
      <c r="B1810" s="7"/>
    </row>
    <row r="1811" spans="1:2">
      <c r="A1811" s="4"/>
      <c r="B1811" s="7"/>
    </row>
    <row r="1812" spans="1:2">
      <c r="A1812" s="4"/>
      <c r="B1812" s="7"/>
    </row>
    <row r="1813" spans="1:2">
      <c r="A1813" s="4"/>
      <c r="B1813" s="7"/>
    </row>
    <row r="1814" spans="1:2">
      <c r="A1814" s="4"/>
      <c r="B1814" s="7"/>
    </row>
    <row r="1815" spans="1:2">
      <c r="A1815" s="4"/>
      <c r="B1815" s="7"/>
    </row>
    <row r="1816" spans="1:2">
      <c r="A1816" s="4"/>
      <c r="B1816" s="7"/>
    </row>
    <row r="1817" spans="1:2">
      <c r="A1817" s="4"/>
      <c r="B1817" s="7"/>
    </row>
    <row r="1818" spans="1:2">
      <c r="A1818" s="4"/>
      <c r="B1818" s="1"/>
    </row>
    <row r="1819" spans="1:2">
      <c r="A1819" s="4"/>
      <c r="B1819" s="7"/>
    </row>
    <row r="1820" spans="1:2">
      <c r="A1820" s="4"/>
      <c r="B1820" s="7"/>
    </row>
    <row r="1821" spans="1:2">
      <c r="A1821" s="4"/>
      <c r="B1821" s="7"/>
    </row>
    <row r="1822" spans="1:2">
      <c r="A1822" s="4"/>
      <c r="B1822" s="7"/>
    </row>
    <row r="1823" spans="1:2">
      <c r="A1823" s="4"/>
      <c r="B1823" s="7"/>
    </row>
    <row r="1824" spans="1:2">
      <c r="A1824" s="4"/>
      <c r="B1824" s="7"/>
    </row>
    <row r="1825" spans="1:2">
      <c r="A1825" s="4"/>
      <c r="B1825" s="7"/>
    </row>
    <row r="1826" spans="1:2">
      <c r="A1826" s="4"/>
      <c r="B1826" s="7"/>
    </row>
    <row r="1827" spans="1:2">
      <c r="A1827" s="4"/>
      <c r="B1827" s="7"/>
    </row>
    <row r="1828" spans="1:2">
      <c r="A1828" s="4"/>
      <c r="B1828" s="7"/>
    </row>
    <row r="1829" spans="1:2">
      <c r="A1829" s="4"/>
      <c r="B1829" s="7"/>
    </row>
    <row r="1830" spans="1:2">
      <c r="A1830" s="4"/>
      <c r="B1830" s="7"/>
    </row>
    <row r="1831" spans="1:2">
      <c r="A1831" s="4"/>
      <c r="B1831" s="7"/>
    </row>
    <row r="1832" spans="1:2">
      <c r="A1832" s="4"/>
      <c r="B1832" s="7"/>
    </row>
    <row r="1833" spans="1:2">
      <c r="A1833" s="4"/>
      <c r="B1833" s="7"/>
    </row>
    <row r="1834" spans="1:2">
      <c r="A1834" s="4"/>
      <c r="B1834" s="7"/>
    </row>
    <row r="1835" spans="1:2">
      <c r="A1835" s="4"/>
      <c r="B1835" s="7"/>
    </row>
    <row r="1836" spans="1:2">
      <c r="A1836" s="4"/>
      <c r="B1836" s="7"/>
    </row>
    <row r="1837" spans="1:2">
      <c r="A1837" s="4"/>
      <c r="B1837" s="7"/>
    </row>
    <row r="1838" spans="1:2">
      <c r="A1838" s="4"/>
      <c r="B1838" s="7"/>
    </row>
    <row r="1839" spans="1:2">
      <c r="A1839" s="4"/>
      <c r="B1839" s="7"/>
    </row>
    <row r="1840" spans="1:2">
      <c r="A1840" s="4"/>
      <c r="B1840" s="7"/>
    </row>
    <row r="1841" spans="1:2">
      <c r="A1841" s="4"/>
      <c r="B1841" s="7"/>
    </row>
    <row r="1842" spans="1:2">
      <c r="A1842" s="4"/>
      <c r="B1842" s="7"/>
    </row>
    <row r="1843" spans="1:2">
      <c r="A1843" s="4"/>
      <c r="B1843" s="7"/>
    </row>
    <row r="1844" spans="1:2">
      <c r="A1844" s="4"/>
      <c r="B1844" s="7"/>
    </row>
    <row r="1845" spans="1:2">
      <c r="A1845" s="4"/>
      <c r="B1845" s="7"/>
    </row>
    <row r="1846" spans="1:2">
      <c r="A1846" s="4"/>
      <c r="B1846" s="7"/>
    </row>
    <row r="1847" spans="1:2">
      <c r="A1847" s="4"/>
      <c r="B1847" s="7"/>
    </row>
    <row r="1848" spans="1:2">
      <c r="A1848" s="4"/>
      <c r="B1848" s="7"/>
    </row>
    <row r="1849" spans="1:2">
      <c r="A1849" s="4"/>
      <c r="B1849" s="7"/>
    </row>
    <row r="1850" spans="1:2">
      <c r="A1850" s="4"/>
      <c r="B1850" s="7"/>
    </row>
    <row r="1851" spans="1:2">
      <c r="A1851" s="4"/>
      <c r="B1851" s="7"/>
    </row>
    <row r="1852" spans="1:2">
      <c r="A1852" s="4"/>
      <c r="B1852" s="7"/>
    </row>
    <row r="1853" spans="1:2">
      <c r="A1853" s="4"/>
      <c r="B1853" s="1"/>
    </row>
    <row r="1854" spans="1:2">
      <c r="A1854" s="4"/>
      <c r="B1854" s="7"/>
    </row>
    <row r="1855" spans="1:2">
      <c r="A1855" s="4"/>
      <c r="B1855" s="7"/>
    </row>
    <row r="1856" spans="1:2">
      <c r="A1856" s="4"/>
      <c r="B1856" s="7"/>
    </row>
    <row r="1857" spans="1:2">
      <c r="A1857" s="4"/>
      <c r="B1857" s="7"/>
    </row>
    <row r="1858" spans="1:2">
      <c r="A1858" s="4"/>
      <c r="B1858" s="7"/>
    </row>
    <row r="1859" spans="1:2">
      <c r="A1859" s="4"/>
      <c r="B1859" s="7"/>
    </row>
    <row r="1860" spans="1:2">
      <c r="A1860" s="4"/>
      <c r="B1860" s="7"/>
    </row>
    <row r="1861" spans="1:2">
      <c r="A1861" s="4"/>
      <c r="B1861" s="7"/>
    </row>
    <row r="1862" spans="1:2">
      <c r="A1862" s="4"/>
      <c r="B1862" s="7"/>
    </row>
    <row r="1863" spans="1:2">
      <c r="A1863" s="4"/>
      <c r="B1863" s="7"/>
    </row>
    <row r="1864" spans="1:2">
      <c r="A1864" s="4"/>
      <c r="B1864" s="7"/>
    </row>
    <row r="1865" spans="1:2">
      <c r="A1865" s="4"/>
      <c r="B1865" s="7"/>
    </row>
    <row r="1866" spans="1:2">
      <c r="A1866" s="4"/>
      <c r="B1866" s="7"/>
    </row>
    <row r="1867" spans="1:2">
      <c r="A1867" s="4"/>
      <c r="B1867" s="7"/>
    </row>
    <row r="1868" spans="1:2">
      <c r="A1868" s="4"/>
      <c r="B1868" s="7"/>
    </row>
    <row r="1869" spans="1:2">
      <c r="A1869" s="4"/>
      <c r="B1869" s="7"/>
    </row>
    <row r="1870" spans="1:2">
      <c r="A1870" s="4"/>
      <c r="B1870" s="7"/>
    </row>
    <row r="1871" spans="1:2">
      <c r="A1871" s="4"/>
      <c r="B1871" s="7"/>
    </row>
    <row r="1872" spans="1:2">
      <c r="A1872" s="4"/>
      <c r="B1872" s="7"/>
    </row>
    <row r="1873" spans="1:2">
      <c r="A1873" s="4"/>
      <c r="B1873" s="7"/>
    </row>
    <row r="1874" spans="1:2">
      <c r="A1874" s="4"/>
      <c r="B1874" s="7"/>
    </row>
    <row r="1875" spans="1:2">
      <c r="A1875" s="4"/>
      <c r="B1875" s="7"/>
    </row>
    <row r="1876" spans="1:2">
      <c r="A1876" s="4"/>
      <c r="B1876" s="7"/>
    </row>
    <row r="1877" spans="1:2">
      <c r="A1877" s="4"/>
      <c r="B1877" s="7"/>
    </row>
    <row r="1878" spans="1:2">
      <c r="A1878" s="4"/>
      <c r="B1878" s="7"/>
    </row>
    <row r="1879" spans="1:2">
      <c r="A1879" s="4"/>
      <c r="B1879" s="7"/>
    </row>
    <row r="1880" spans="1:2">
      <c r="A1880" s="4"/>
      <c r="B1880" s="7"/>
    </row>
    <row r="1881" spans="1:2">
      <c r="A1881" s="4"/>
      <c r="B1881" s="7"/>
    </row>
    <row r="1882" spans="1:2">
      <c r="A1882" s="4"/>
      <c r="B1882" s="7"/>
    </row>
    <row r="1883" spans="1:2">
      <c r="A1883" s="4"/>
      <c r="B1883" s="7"/>
    </row>
    <row r="1884" spans="1:2">
      <c r="A1884" s="4"/>
      <c r="B1884" s="7"/>
    </row>
    <row r="1885" spans="1:2">
      <c r="A1885" s="4"/>
      <c r="B1885" s="7"/>
    </row>
    <row r="1886" spans="1:2">
      <c r="A1886" s="4"/>
      <c r="B1886" s="7"/>
    </row>
    <row r="1887" spans="1:2">
      <c r="A1887" s="4"/>
      <c r="B1887" s="7"/>
    </row>
    <row r="1888" spans="1:2">
      <c r="A1888" s="4"/>
      <c r="B1888" s="7"/>
    </row>
    <row r="1889" spans="1:2">
      <c r="A1889" s="4"/>
      <c r="B1889" s="7"/>
    </row>
    <row r="1890" spans="1:2">
      <c r="A1890" s="4"/>
      <c r="B1890" s="7"/>
    </row>
    <row r="1891" spans="1:2">
      <c r="A1891" s="4"/>
      <c r="B1891" s="7"/>
    </row>
    <row r="1892" spans="1:2">
      <c r="A1892" s="4"/>
      <c r="B1892" s="7"/>
    </row>
    <row r="1893" spans="1:2">
      <c r="A1893" s="4"/>
      <c r="B1893" s="7"/>
    </row>
    <row r="1894" spans="1:2">
      <c r="A1894" s="4"/>
      <c r="B1894" s="7"/>
    </row>
    <row r="1895" spans="1:2">
      <c r="A1895" s="4"/>
      <c r="B1895" s="7"/>
    </row>
    <row r="1896" spans="1:2">
      <c r="A1896" s="4"/>
      <c r="B1896" s="7"/>
    </row>
    <row r="1897" spans="1:2">
      <c r="A1897" s="4"/>
      <c r="B1897" s="7"/>
    </row>
    <row r="1898" spans="1:2">
      <c r="A1898" s="4"/>
      <c r="B1898" s="7"/>
    </row>
    <row r="1899" spans="1:2">
      <c r="A1899" s="4"/>
      <c r="B1899" s="7"/>
    </row>
    <row r="1900" spans="1:2">
      <c r="A1900" s="4"/>
      <c r="B1900" s="7"/>
    </row>
    <row r="1901" spans="1:2">
      <c r="A1901" s="4"/>
      <c r="B1901" s="7"/>
    </row>
    <row r="1902" spans="1:2">
      <c r="A1902" s="4"/>
      <c r="B1902" s="1"/>
    </row>
    <row r="1903" spans="1:2">
      <c r="A1903" s="4"/>
      <c r="B1903" s="7"/>
    </row>
    <row r="1904" spans="1:2">
      <c r="A1904" s="4"/>
      <c r="B1904" s="7"/>
    </row>
    <row r="1905" spans="1:2">
      <c r="A1905" s="4"/>
      <c r="B1905" s="7"/>
    </row>
    <row r="1906" spans="1:2">
      <c r="A1906" s="4"/>
      <c r="B1906" s="7"/>
    </row>
    <row r="1907" spans="1:2">
      <c r="A1907" s="4"/>
      <c r="B1907" s="7"/>
    </row>
    <row r="1908" spans="1:2">
      <c r="A1908" s="4"/>
      <c r="B1908" s="7"/>
    </row>
    <row r="1909" spans="1:2">
      <c r="A1909" s="4"/>
      <c r="B1909" s="7"/>
    </row>
    <row r="1910" spans="1:2">
      <c r="A1910" s="4"/>
      <c r="B1910" s="7"/>
    </row>
    <row r="1911" spans="1:2">
      <c r="A1911" s="4"/>
      <c r="B1911" s="7"/>
    </row>
    <row r="1912" spans="1:2">
      <c r="A1912" s="4"/>
      <c r="B1912" s="7"/>
    </row>
    <row r="1913" spans="1:2">
      <c r="A1913" s="4"/>
      <c r="B1913" s="7"/>
    </row>
    <row r="1914" spans="1:2">
      <c r="A1914" s="4"/>
      <c r="B1914" s="7"/>
    </row>
    <row r="1915" spans="1:2">
      <c r="A1915" s="4"/>
      <c r="B1915" s="7"/>
    </row>
    <row r="1916" spans="1:2">
      <c r="A1916" s="4"/>
      <c r="B1916" s="7"/>
    </row>
    <row r="1917" spans="1:2">
      <c r="A1917" s="4"/>
      <c r="B1917" s="7"/>
    </row>
    <row r="1918" spans="1:2">
      <c r="A1918" s="4"/>
      <c r="B1918" s="7"/>
    </row>
    <row r="1919" spans="1:2">
      <c r="A1919" s="4"/>
      <c r="B1919" s="7"/>
    </row>
    <row r="1920" spans="1:2">
      <c r="A1920" s="4"/>
      <c r="B1920" s="7"/>
    </row>
    <row r="1921" spans="1:2">
      <c r="A1921" s="4"/>
      <c r="B1921" s="7"/>
    </row>
    <row r="1922" spans="1:2">
      <c r="A1922" s="4"/>
      <c r="B1922" s="1"/>
    </row>
    <row r="1923" spans="1:2">
      <c r="A1923" s="4"/>
      <c r="B1923" s="7"/>
    </row>
    <row r="1924" spans="1:2">
      <c r="A1924" s="4"/>
      <c r="B1924" s="7"/>
    </row>
    <row r="1925" spans="1:2">
      <c r="A1925" s="4"/>
      <c r="B1925" s="7"/>
    </row>
    <row r="1926" spans="1:2">
      <c r="A1926" s="4"/>
      <c r="B1926" s="7"/>
    </row>
    <row r="1927" spans="1:2">
      <c r="A1927" s="4"/>
      <c r="B1927" s="7"/>
    </row>
    <row r="1928" spans="1:2">
      <c r="A1928" s="4"/>
      <c r="B1928" s="7"/>
    </row>
    <row r="1929" spans="1:2">
      <c r="A1929" s="4"/>
      <c r="B1929" s="7"/>
    </row>
    <row r="1930" spans="1:2">
      <c r="A1930" s="4"/>
      <c r="B1930" s="7"/>
    </row>
    <row r="1931" spans="1:2">
      <c r="A1931" s="4"/>
      <c r="B1931" s="7"/>
    </row>
    <row r="1932" spans="1:2">
      <c r="A1932" s="4"/>
      <c r="B1932" s="7"/>
    </row>
    <row r="1933" spans="1:2" ht="13.5">
      <c r="A1933" s="4"/>
      <c r="B1933" s="30"/>
    </row>
    <row r="1934" spans="1:2" ht="13.5">
      <c r="A1934" s="4"/>
      <c r="B1934" s="30"/>
    </row>
    <row r="1935" spans="1:2">
      <c r="A1935" s="4"/>
      <c r="B1935" s="1"/>
    </row>
    <row r="1936" spans="1:2" ht="13.5">
      <c r="A1936" s="4"/>
      <c r="B1936" s="30"/>
    </row>
    <row r="1937" spans="1:2" ht="13.5">
      <c r="A1937" s="4"/>
      <c r="B1937" s="30"/>
    </row>
    <row r="1938" spans="1:2" ht="13.5">
      <c r="A1938" s="4"/>
      <c r="B1938" s="30"/>
    </row>
    <row r="1939" spans="1:2" ht="13.5">
      <c r="A1939" s="4"/>
      <c r="B1939" s="30"/>
    </row>
    <row r="1940" spans="1:2" ht="13.5">
      <c r="A1940" s="4"/>
      <c r="B1940" s="30"/>
    </row>
    <row r="1941" spans="1:2" ht="13.5">
      <c r="A1941" s="4"/>
      <c r="B1941" s="30"/>
    </row>
    <row r="1942" spans="1:2" ht="13.5">
      <c r="A1942" s="4"/>
      <c r="B1942" s="30"/>
    </row>
    <row r="1943" spans="1:2" ht="13.5">
      <c r="A1943" s="4"/>
      <c r="B1943" s="30"/>
    </row>
    <row r="1944" spans="1:2" ht="13.5">
      <c r="A1944" s="4"/>
      <c r="B1944" s="30"/>
    </row>
    <row r="1945" spans="1:2" ht="13.5">
      <c r="A1945" s="4"/>
      <c r="B1945" s="30"/>
    </row>
    <row r="1946" spans="1:2" ht="13.5">
      <c r="A1946" s="4"/>
      <c r="B1946" s="30"/>
    </row>
    <row r="1947" spans="1:2" ht="13.5">
      <c r="A1947" s="4"/>
      <c r="B1947" s="30"/>
    </row>
    <row r="1948" spans="1:2" ht="13.5">
      <c r="A1948" s="4"/>
      <c r="B1948" s="30"/>
    </row>
    <row r="1949" spans="1:2" ht="13.5">
      <c r="A1949" s="4"/>
      <c r="B1949" s="30"/>
    </row>
    <row r="1950" spans="1:2" ht="13.5">
      <c r="A1950" s="4"/>
      <c r="B1950" s="30"/>
    </row>
    <row r="1951" spans="1:2" ht="13.5">
      <c r="A1951" s="4"/>
      <c r="B1951" s="30"/>
    </row>
    <row r="1952" spans="1:2" ht="13.5">
      <c r="B1952" s="28"/>
    </row>
    <row r="1953" spans="2:2" ht="13.5">
      <c r="B1953" s="6"/>
    </row>
    <row r="1954" spans="2:2" ht="13.5">
      <c r="B1954" s="6"/>
    </row>
    <row r="1955" spans="2:2" ht="13.5">
      <c r="B1955" s="6"/>
    </row>
    <row r="1956" spans="2:2" ht="13.5">
      <c r="B1956" s="6"/>
    </row>
    <row r="1957" spans="2:2" ht="13.5">
      <c r="B1957" s="6"/>
    </row>
    <row r="1958" spans="2:2" ht="13.5">
      <c r="B1958" s="6"/>
    </row>
    <row r="1959" spans="2:2" ht="13.5">
      <c r="B1959" s="6"/>
    </row>
    <row r="1960" spans="2:2" ht="13.5">
      <c r="B1960" s="6"/>
    </row>
    <row r="1961" spans="2:2" ht="13.5">
      <c r="B1961" s="6"/>
    </row>
    <row r="1962" spans="2:2" ht="13.5">
      <c r="B1962" s="6"/>
    </row>
    <row r="1963" spans="2:2" ht="13.5">
      <c r="B1963" s="6"/>
    </row>
    <row r="1964" spans="2:2" ht="13.5">
      <c r="B1964" s="6"/>
    </row>
    <row r="1965" spans="2:2" ht="13.5">
      <c r="B1965" s="6"/>
    </row>
    <row r="1966" spans="2:2" ht="13.5">
      <c r="B1966" s="6"/>
    </row>
    <row r="1967" spans="2:2" ht="13.5">
      <c r="B1967" s="6"/>
    </row>
    <row r="1968" spans="2:2" ht="13.5">
      <c r="B1968" s="6"/>
    </row>
    <row r="1969" spans="2:2" ht="13.5">
      <c r="B1969" s="6"/>
    </row>
    <row r="1970" spans="2:2" ht="13.5">
      <c r="B1970" s="6"/>
    </row>
    <row r="1971" spans="2:2" ht="13.5">
      <c r="B1971" s="6"/>
    </row>
    <row r="1972" spans="2:2" ht="13.5">
      <c r="B1972" s="6"/>
    </row>
    <row r="1973" spans="2:2" ht="13.5">
      <c r="B1973" s="6"/>
    </row>
    <row r="1974" spans="2:2" ht="13.5">
      <c r="B1974" s="6"/>
    </row>
    <row r="1975" spans="2:2" ht="13.5">
      <c r="B1975" s="6"/>
    </row>
    <row r="1976" spans="2:2" ht="13.5">
      <c r="B1976" s="6"/>
    </row>
    <row r="1977" spans="2:2" ht="13.5">
      <c r="B1977" s="6"/>
    </row>
    <row r="1978" spans="2:2" ht="13.5">
      <c r="B1978" s="6"/>
    </row>
    <row r="1979" spans="2:2" ht="13.5">
      <c r="B1979" s="6"/>
    </row>
    <row r="1980" spans="2:2" ht="13.5">
      <c r="B1980" s="6"/>
    </row>
    <row r="1981" spans="2:2" ht="13.5">
      <c r="B1981" s="6"/>
    </row>
    <row r="1982" spans="2:2" ht="13.5">
      <c r="B1982" s="6"/>
    </row>
    <row r="1983" spans="2:2" ht="13.5">
      <c r="B1983" s="6"/>
    </row>
    <row r="1984" spans="2:2" ht="13.5">
      <c r="B1984" s="6"/>
    </row>
    <row r="1985" spans="2:2" ht="13.5">
      <c r="B1985" s="6"/>
    </row>
    <row r="1986" spans="2:2" ht="13.5">
      <c r="B1986" s="6"/>
    </row>
    <row r="1987" spans="2:2" ht="13.5">
      <c r="B1987" s="6"/>
    </row>
    <row r="1988" spans="2:2" ht="13.5">
      <c r="B1988" s="6"/>
    </row>
    <row r="1989" spans="2:2" ht="13.5">
      <c r="B1989" s="6"/>
    </row>
    <row r="1990" spans="2:2" ht="13.5">
      <c r="B1990" s="6"/>
    </row>
    <row r="1991" spans="2:2" ht="13.5">
      <c r="B1991" s="6"/>
    </row>
    <row r="1992" spans="2:2" ht="13.5">
      <c r="B1992" s="6"/>
    </row>
    <row r="1993" spans="2:2" ht="13.5">
      <c r="B1993" s="6"/>
    </row>
    <row r="1994" spans="2:2" ht="13.5">
      <c r="B1994" s="6"/>
    </row>
    <row r="1995" spans="2:2" ht="13.5">
      <c r="B1995" s="6"/>
    </row>
    <row r="1996" spans="2:2" ht="13.5">
      <c r="B1996" s="6"/>
    </row>
    <row r="1997" spans="2:2" ht="13.5">
      <c r="B1997" s="6"/>
    </row>
    <row r="1998" spans="2:2" ht="13.5">
      <c r="B1998" s="6"/>
    </row>
    <row r="1999" spans="2:2" ht="13.5">
      <c r="B1999" s="6"/>
    </row>
    <row r="2000" spans="2:2" ht="13.5">
      <c r="B2000" s="6"/>
    </row>
    <row r="2001" spans="2:2" ht="13.5">
      <c r="B2001" s="6"/>
    </row>
    <row r="2002" spans="2:2" ht="13.5">
      <c r="B2002" s="6"/>
    </row>
    <row r="2003" spans="2:2" ht="13.5">
      <c r="B2003" s="6"/>
    </row>
    <row r="2004" spans="2:2" ht="13.5">
      <c r="B2004" s="6"/>
    </row>
    <row r="2005" spans="2:2" ht="13.5">
      <c r="B2005" s="6"/>
    </row>
    <row r="2006" spans="2:2" ht="13.5">
      <c r="B2006" s="6"/>
    </row>
    <row r="2007" spans="2:2" ht="13.5">
      <c r="B2007" s="6"/>
    </row>
    <row r="2008" spans="2:2" ht="13.5">
      <c r="B2008" s="6"/>
    </row>
    <row r="2009" spans="2:2" ht="13.5">
      <c r="B2009" s="6"/>
    </row>
    <row r="2010" spans="2:2" ht="13.5">
      <c r="B2010" s="6"/>
    </row>
    <row r="2011" spans="2:2" ht="13.5">
      <c r="B2011" s="6"/>
    </row>
    <row r="2012" spans="2:2" ht="13.5">
      <c r="B2012" s="6"/>
    </row>
    <row r="2013" spans="2:2" ht="13.5">
      <c r="B2013" s="6"/>
    </row>
    <row r="2014" spans="2:2" ht="13.5">
      <c r="B2014" s="6"/>
    </row>
    <row r="2015" spans="2:2" ht="13.5">
      <c r="B2015" s="6"/>
    </row>
    <row r="2016" spans="2:2" ht="13.5">
      <c r="B2016" s="6"/>
    </row>
    <row r="2017" spans="2:2" ht="13.5">
      <c r="B2017" s="6"/>
    </row>
    <row r="2018" spans="2:2" ht="13.5">
      <c r="B2018" s="6"/>
    </row>
    <row r="2019" spans="2:2" ht="13.5">
      <c r="B2019" s="6"/>
    </row>
    <row r="2020" spans="2:2" ht="13.5">
      <c r="B2020" s="6"/>
    </row>
    <row r="2021" spans="2:2" ht="13.5">
      <c r="B2021" s="6"/>
    </row>
    <row r="2022" spans="2:2" ht="13.5">
      <c r="B2022" s="6"/>
    </row>
    <row r="2023" spans="2:2" ht="13.5">
      <c r="B2023" s="6"/>
    </row>
    <row r="2024" spans="2:2" ht="13.5">
      <c r="B2024" s="6"/>
    </row>
    <row r="2025" spans="2:2" ht="13.5">
      <c r="B2025" s="6"/>
    </row>
    <row r="2026" spans="2:2" ht="13.5">
      <c r="B2026" s="6"/>
    </row>
    <row r="2027" spans="2:2">
      <c r="B2027"/>
    </row>
    <row r="2028" spans="2:2" ht="13.5">
      <c r="B2028" s="6"/>
    </row>
    <row r="2029" spans="2:2" ht="13.5">
      <c r="B2029" s="6"/>
    </row>
    <row r="2030" spans="2:2" ht="13.5">
      <c r="B2030" s="6"/>
    </row>
    <row r="2031" spans="2:2" ht="13.5">
      <c r="B2031" s="6"/>
    </row>
    <row r="2032" spans="2:2" ht="13.5">
      <c r="B2032" s="6"/>
    </row>
    <row r="2033" spans="2:2" ht="13.5">
      <c r="B2033" s="6"/>
    </row>
    <row r="2034" spans="2:2" ht="13.5">
      <c r="B2034" s="6"/>
    </row>
    <row r="2035" spans="2:2" ht="13.5">
      <c r="B2035" s="6"/>
    </row>
    <row r="2036" spans="2:2" ht="13.5">
      <c r="B2036" s="6"/>
    </row>
    <row r="2037" spans="2:2" ht="13.5">
      <c r="B2037" s="6"/>
    </row>
    <row r="2038" spans="2:2" ht="13.5">
      <c r="B2038" s="6"/>
    </row>
    <row r="2039" spans="2:2" ht="13.5">
      <c r="B2039" s="6"/>
    </row>
    <row r="2040" spans="2:2" ht="13.5">
      <c r="B2040" s="6"/>
    </row>
    <row r="2041" spans="2:2" ht="13.5">
      <c r="B2041" s="6"/>
    </row>
    <row r="2042" spans="2:2" ht="13.5">
      <c r="B2042" s="6"/>
    </row>
    <row r="2043" spans="2:2" ht="13.5">
      <c r="B2043" s="6"/>
    </row>
    <row r="2044" spans="2:2" ht="13.5">
      <c r="B2044" s="6"/>
    </row>
    <row r="2045" spans="2:2" ht="13.5">
      <c r="B2045" s="6"/>
    </row>
    <row r="2046" spans="2:2" ht="13.5">
      <c r="B2046" s="6"/>
    </row>
    <row r="2047" spans="2:2" ht="13.5">
      <c r="B2047" s="6"/>
    </row>
    <row r="2048" spans="2:2" ht="13.5">
      <c r="B2048" s="6"/>
    </row>
    <row r="2049" spans="2:2" ht="13.5">
      <c r="B2049" s="6"/>
    </row>
    <row r="2050" spans="2:2" ht="13.5">
      <c r="B2050" s="6"/>
    </row>
    <row r="2051" spans="2:2" ht="13.5">
      <c r="B2051" s="6"/>
    </row>
    <row r="2052" spans="2:2" ht="13.5">
      <c r="B2052" s="6"/>
    </row>
    <row r="2053" spans="2:2" ht="13.5">
      <c r="B2053" s="6"/>
    </row>
    <row r="2054" spans="2:2" ht="13.5">
      <c r="B2054" s="6"/>
    </row>
    <row r="2055" spans="2:2" ht="13.5">
      <c r="B2055" s="6"/>
    </row>
    <row r="2056" spans="2:2" ht="13.5">
      <c r="B2056" s="6"/>
    </row>
    <row r="2057" spans="2:2" ht="13.5">
      <c r="B2057" s="6"/>
    </row>
    <row r="2058" spans="2:2" ht="13.5">
      <c r="B2058" s="6"/>
    </row>
    <row r="2059" spans="2:2" ht="13.5">
      <c r="B2059" s="6"/>
    </row>
    <row r="2060" spans="2:2" ht="13.5">
      <c r="B2060" s="6"/>
    </row>
    <row r="2061" spans="2:2" ht="13.5">
      <c r="B2061" s="6"/>
    </row>
    <row r="2062" spans="2:2" ht="13.5">
      <c r="B2062" s="6"/>
    </row>
    <row r="2063" spans="2:2" ht="13.5">
      <c r="B2063" s="6"/>
    </row>
    <row r="2064" spans="2:2" ht="13.5">
      <c r="B2064" s="6"/>
    </row>
    <row r="2065" spans="2:2" ht="13.5">
      <c r="B2065" s="6"/>
    </row>
    <row r="2066" spans="2:2" ht="13.5">
      <c r="B2066" s="6"/>
    </row>
    <row r="2067" spans="2:2" ht="13.5">
      <c r="B2067" s="6"/>
    </row>
    <row r="2068" spans="2:2" ht="13.5">
      <c r="B2068" s="6"/>
    </row>
    <row r="2069" spans="2:2" ht="13.5">
      <c r="B2069" s="6"/>
    </row>
    <row r="2070" spans="2:2" ht="13.5">
      <c r="B2070" s="6"/>
    </row>
    <row r="2071" spans="2:2">
      <c r="B2071"/>
    </row>
    <row r="2072" spans="2:2" ht="13.5">
      <c r="B2072" s="6"/>
    </row>
    <row r="2073" spans="2:2" ht="13.5">
      <c r="B2073" s="6"/>
    </row>
    <row r="2074" spans="2:2" ht="13.5">
      <c r="B2074" s="6"/>
    </row>
    <row r="2075" spans="2:2" ht="13.5">
      <c r="B2075" s="6"/>
    </row>
    <row r="2076" spans="2:2" ht="13.5">
      <c r="B2076" s="6"/>
    </row>
    <row r="2077" spans="2:2" ht="13.5">
      <c r="B2077" s="6"/>
    </row>
    <row r="2078" spans="2:2" ht="13.5">
      <c r="B2078" s="6"/>
    </row>
    <row r="2079" spans="2:2" ht="13.5">
      <c r="B2079" s="6"/>
    </row>
    <row r="2080" spans="2:2" ht="13.5">
      <c r="B2080" s="6"/>
    </row>
    <row r="2081" spans="2:2" ht="13.5">
      <c r="B2081" s="6"/>
    </row>
    <row r="2082" spans="2:2" ht="13.5">
      <c r="B2082" s="6"/>
    </row>
    <row r="2083" spans="2:2" ht="13.5">
      <c r="B2083" s="6"/>
    </row>
    <row r="2084" spans="2:2" ht="13.5">
      <c r="B2084" s="6"/>
    </row>
    <row r="2085" spans="2:2" ht="13.5">
      <c r="B2085" s="6"/>
    </row>
    <row r="2086" spans="2:2" ht="13.5">
      <c r="B2086" s="6"/>
    </row>
    <row r="2087" spans="2:2" ht="13.5">
      <c r="B2087" s="6"/>
    </row>
    <row r="2088" spans="2:2" ht="13.5">
      <c r="B2088" s="6"/>
    </row>
    <row r="2089" spans="2:2" ht="13.5">
      <c r="B2089" s="6"/>
    </row>
    <row r="2090" spans="2:2" ht="13.5">
      <c r="B2090" s="6"/>
    </row>
    <row r="2091" spans="2:2" ht="13.5">
      <c r="B2091" s="6"/>
    </row>
    <row r="2092" spans="2:2" ht="13.5">
      <c r="B2092" s="6"/>
    </row>
    <row r="2093" spans="2:2" ht="13.5">
      <c r="B2093" s="6"/>
    </row>
    <row r="2094" spans="2:2" ht="13.5">
      <c r="B2094" s="6"/>
    </row>
    <row r="2095" spans="2:2" ht="13.5">
      <c r="B2095" s="6"/>
    </row>
    <row r="2096" spans="2:2" ht="13.5">
      <c r="B2096" s="6"/>
    </row>
    <row r="2097" spans="2:2">
      <c r="B2097"/>
    </row>
    <row r="2098" spans="2:2" ht="13.5">
      <c r="B2098" s="6"/>
    </row>
    <row r="2099" spans="2:2" ht="13.5">
      <c r="B2099" s="6"/>
    </row>
    <row r="2100" spans="2:2" ht="13.5">
      <c r="B2100" s="6"/>
    </row>
    <row r="2101" spans="2:2" ht="13.5">
      <c r="B2101" s="6"/>
    </row>
    <row r="2102" spans="2:2" ht="13.5">
      <c r="B2102" s="6"/>
    </row>
    <row r="2103" spans="2:2" ht="13.5">
      <c r="B2103" s="6"/>
    </row>
    <row r="2104" spans="2:2" ht="13.5">
      <c r="B2104" s="6"/>
    </row>
    <row r="2105" spans="2:2" ht="13.5">
      <c r="B2105" s="6"/>
    </row>
    <row r="2106" spans="2:2" ht="13.5">
      <c r="B2106" s="6"/>
    </row>
    <row r="2107" spans="2:2" ht="13.5">
      <c r="B2107" s="6"/>
    </row>
    <row r="2108" spans="2:2" ht="13.5">
      <c r="B2108" s="6"/>
    </row>
    <row r="2109" spans="2:2" ht="13.5">
      <c r="B2109" s="6"/>
    </row>
    <row r="2110" spans="2:2" ht="13.5">
      <c r="B2110" s="6"/>
    </row>
    <row r="2111" spans="2:2" ht="13.5">
      <c r="B2111" s="6"/>
    </row>
    <row r="2112" spans="2:2" ht="13.5">
      <c r="B2112" s="6"/>
    </row>
    <row r="2113" spans="2:2" ht="13.5">
      <c r="B2113" s="6"/>
    </row>
    <row r="2114" spans="2:2" ht="13.5">
      <c r="B2114" s="6"/>
    </row>
    <row r="2115" spans="2:2" ht="13.5">
      <c r="B2115" s="6"/>
    </row>
    <row r="2116" spans="2:2" ht="13.5">
      <c r="B2116" s="6"/>
    </row>
    <row r="2117" spans="2:2">
      <c r="B2117"/>
    </row>
    <row r="2118" spans="2:2" ht="13.5">
      <c r="B2118" s="6"/>
    </row>
    <row r="2119" spans="2:2" ht="13.5">
      <c r="B2119" s="6"/>
    </row>
    <row r="2120" spans="2:2" ht="13.5">
      <c r="B2120" s="6"/>
    </row>
    <row r="2121" spans="2:2" ht="13.5">
      <c r="B2121" s="6"/>
    </row>
    <row r="2122" spans="2:2" ht="13.5">
      <c r="B2122" s="6"/>
    </row>
    <row r="2123" spans="2:2" ht="13.5">
      <c r="B2123" s="6"/>
    </row>
    <row r="2124" spans="2:2" ht="13.5">
      <c r="B2124" s="6"/>
    </row>
    <row r="2125" spans="2:2" ht="13.5">
      <c r="B2125" s="6"/>
    </row>
    <row r="2126" spans="2:2" ht="13.5">
      <c r="B2126" s="6"/>
    </row>
    <row r="2127" spans="2:2" ht="13.5">
      <c r="B2127" s="6"/>
    </row>
    <row r="2128" spans="2:2" ht="13.5">
      <c r="B2128" s="6"/>
    </row>
    <row r="2129" spans="2:2" ht="13.5">
      <c r="B2129" s="6"/>
    </row>
    <row r="2130" spans="2:2" ht="13.5">
      <c r="B2130" s="6"/>
    </row>
    <row r="2131" spans="2:2" ht="13.5">
      <c r="B2131" s="6"/>
    </row>
    <row r="2132" spans="2:2" ht="13.5">
      <c r="B2132" s="6"/>
    </row>
    <row r="2133" spans="2:2" ht="13.5">
      <c r="B2133" s="6"/>
    </row>
    <row r="2134" spans="2:2" ht="13.5">
      <c r="B2134" s="6"/>
    </row>
    <row r="2135" spans="2:2" ht="13.5">
      <c r="B2135" s="6"/>
    </row>
    <row r="2136" spans="2:2" ht="13.5">
      <c r="B2136" s="6"/>
    </row>
    <row r="2137" spans="2:2" ht="13.5">
      <c r="B2137" s="6"/>
    </row>
    <row r="2138" spans="2:2" ht="13.5">
      <c r="B2138" s="6"/>
    </row>
    <row r="2139" spans="2:2" ht="13.5">
      <c r="B2139" s="6"/>
    </row>
    <row r="2140" spans="2:2">
      <c r="B2140"/>
    </row>
    <row r="2141" spans="2:2" ht="13.5">
      <c r="B2141" s="6"/>
    </row>
    <row r="2142" spans="2:2" ht="13.5">
      <c r="B2142" s="6"/>
    </row>
    <row r="2143" spans="2:2" ht="13.5">
      <c r="B2143" s="6"/>
    </row>
    <row r="2144" spans="2:2" ht="13.5">
      <c r="B2144" s="6"/>
    </row>
    <row r="2145" spans="2:2" ht="13.5">
      <c r="B2145" s="6"/>
    </row>
    <row r="2146" spans="2:2" ht="13.5">
      <c r="B2146" s="6"/>
    </row>
    <row r="2147" spans="2:2" ht="13.5">
      <c r="B2147" s="6"/>
    </row>
    <row r="2148" spans="2:2" ht="13.5">
      <c r="B2148" s="6"/>
    </row>
    <row r="2149" spans="2:2">
      <c r="B2149"/>
    </row>
    <row r="2150" spans="2:2" ht="13.5">
      <c r="B2150" s="6"/>
    </row>
    <row r="2151" spans="2:2" ht="13.5">
      <c r="B2151" s="6"/>
    </row>
    <row r="2152" spans="2:2" ht="13.5">
      <c r="B2152" s="6"/>
    </row>
    <row r="2153" spans="2:2" ht="13.5">
      <c r="B2153" s="6"/>
    </row>
    <row r="2154" spans="2:2" ht="13.5">
      <c r="B2154" s="6"/>
    </row>
    <row r="2155" spans="2:2" ht="13.5">
      <c r="B2155" s="6"/>
    </row>
    <row r="2156" spans="2:2" ht="13.5">
      <c r="B2156" s="6"/>
    </row>
    <row r="2157" spans="2:2" ht="13.5">
      <c r="B2157" s="6"/>
    </row>
    <row r="2158" spans="2:2" ht="13.5">
      <c r="B2158" s="6"/>
    </row>
    <row r="2159" spans="2:2">
      <c r="B2159"/>
    </row>
    <row r="2160" spans="2:2" ht="13.5">
      <c r="B2160" s="6"/>
    </row>
    <row r="2161" spans="2:2" ht="13.5">
      <c r="B2161" s="6"/>
    </row>
    <row r="2162" spans="2:2" ht="13.5">
      <c r="B2162" s="6"/>
    </row>
    <row r="2163" spans="2:2" ht="13.5">
      <c r="B2163" s="6"/>
    </row>
    <row r="2164" spans="2:2" ht="13.5">
      <c r="B2164" s="6"/>
    </row>
    <row r="2165" spans="2:2" ht="13.5">
      <c r="B2165" s="6"/>
    </row>
    <row r="2166" spans="2:2" ht="13.5">
      <c r="B2166" s="6"/>
    </row>
    <row r="2167" spans="2:2" ht="13.5">
      <c r="B2167" s="6"/>
    </row>
    <row r="2168" spans="2:2" ht="13.5">
      <c r="B2168" s="6"/>
    </row>
    <row r="2169" spans="2:2" ht="13.5">
      <c r="B2169" s="6"/>
    </row>
    <row r="2170" spans="2:2" ht="13.5">
      <c r="B2170" s="6"/>
    </row>
    <row r="2171" spans="2:2" ht="13.5">
      <c r="B2171" s="6"/>
    </row>
    <row r="2172" spans="2:2" ht="13.5">
      <c r="B2172" s="6"/>
    </row>
    <row r="2173" spans="2:2" ht="13.5">
      <c r="B2173" s="6"/>
    </row>
    <row r="2174" spans="2:2" ht="13.5">
      <c r="B2174" s="6"/>
    </row>
    <row r="2175" spans="2:2" ht="13.5">
      <c r="B2175" s="6"/>
    </row>
    <row r="2176" spans="2:2" ht="13.5">
      <c r="B2176" s="6"/>
    </row>
    <row r="2177" spans="2:2" ht="13.5">
      <c r="B2177" s="6"/>
    </row>
    <row r="2178" spans="2:2" ht="13.5">
      <c r="B2178" s="6"/>
    </row>
    <row r="2179" spans="2:2" ht="13.5">
      <c r="B2179" s="6"/>
    </row>
    <row r="2180" spans="2:2" ht="13.5">
      <c r="B2180" s="6"/>
    </row>
    <row r="2181" spans="2:2">
      <c r="B2181"/>
    </row>
    <row r="2182" spans="2:2" ht="13.5">
      <c r="B2182" s="6"/>
    </row>
    <row r="2183" spans="2:2" ht="13.5">
      <c r="B2183" s="6"/>
    </row>
    <row r="2184" spans="2:2" ht="13.5">
      <c r="B2184" s="6"/>
    </row>
    <row r="2185" spans="2:2" ht="13.5">
      <c r="B2185" s="6"/>
    </row>
    <row r="2186" spans="2:2">
      <c r="B2186"/>
    </row>
    <row r="2187" spans="2:2" ht="13.5">
      <c r="B2187" s="6"/>
    </row>
    <row r="2188" spans="2:2" ht="13.5">
      <c r="B2188" s="6"/>
    </row>
    <row r="2189" spans="2:2" ht="13.5">
      <c r="B2189" s="6"/>
    </row>
    <row r="2190" spans="2:2" ht="13.5">
      <c r="B2190" s="6"/>
    </row>
    <row r="2191" spans="2:2" ht="13.5">
      <c r="B2191" s="6"/>
    </row>
    <row r="2192" spans="2:2" ht="13.5">
      <c r="B2192" s="6"/>
    </row>
    <row r="2193" spans="2:2" ht="13.5">
      <c r="B2193" s="6"/>
    </row>
    <row r="2194" spans="2:2" ht="13.5">
      <c r="B2194" s="6"/>
    </row>
    <row r="2195" spans="2:2" ht="13.5">
      <c r="B2195" s="6"/>
    </row>
    <row r="2196" spans="2:2" ht="13.5">
      <c r="B2196" s="6"/>
    </row>
    <row r="2197" spans="2:2" ht="13.5">
      <c r="B2197" s="6"/>
    </row>
    <row r="2198" spans="2:2" ht="13.5">
      <c r="B2198" s="6"/>
    </row>
    <row r="2199" spans="2:2" ht="13.5">
      <c r="B2199" s="6"/>
    </row>
    <row r="2200" spans="2:2" ht="13.5">
      <c r="B2200" s="6"/>
    </row>
    <row r="2201" spans="2:2" ht="13.5">
      <c r="B2201" s="6"/>
    </row>
    <row r="2202" spans="2:2" ht="13.5">
      <c r="B2202" s="6"/>
    </row>
    <row r="2203" spans="2:2" ht="13.5">
      <c r="B2203" s="6"/>
    </row>
    <row r="2204" spans="2:2" ht="13.5">
      <c r="B2204" s="6"/>
    </row>
    <row r="2205" spans="2:2" ht="13.5">
      <c r="B2205" s="6"/>
    </row>
    <row r="2206" spans="2:2" ht="13.5">
      <c r="B2206" s="6"/>
    </row>
    <row r="2207" spans="2:2" ht="13.5">
      <c r="B2207" s="6"/>
    </row>
    <row r="2208" spans="2:2" ht="13.5">
      <c r="B2208" s="6"/>
    </row>
    <row r="2209" spans="2:2" ht="13.5">
      <c r="B2209" s="6"/>
    </row>
    <row r="2210" spans="2:2" ht="13.5">
      <c r="B2210" s="6"/>
    </row>
    <row r="2211" spans="2:2" ht="13.5">
      <c r="B2211" s="6"/>
    </row>
    <row r="2212" spans="2:2" ht="13.5">
      <c r="B2212" s="6"/>
    </row>
    <row r="2213" spans="2:2" ht="13.5">
      <c r="B2213" s="6"/>
    </row>
    <row r="2214" spans="2:2" ht="13.5">
      <c r="B2214" s="6"/>
    </row>
    <row r="2215" spans="2:2" ht="13.5">
      <c r="B2215" s="6"/>
    </row>
    <row r="2216" spans="2:2" ht="13.5">
      <c r="B2216" s="6"/>
    </row>
    <row r="2217" spans="2:2" ht="13.5">
      <c r="B2217" s="6"/>
    </row>
    <row r="2218" spans="2:2" ht="13.5">
      <c r="B2218" s="6"/>
    </row>
    <row r="2219" spans="2:2" ht="13.5">
      <c r="B2219" s="6"/>
    </row>
    <row r="2220" spans="2:2" ht="13.5">
      <c r="B2220" s="6"/>
    </row>
    <row r="2221" spans="2:2" ht="13.5">
      <c r="B2221" s="6"/>
    </row>
    <row r="2222" spans="2:2" ht="13.5">
      <c r="B2222" s="6"/>
    </row>
    <row r="2223" spans="2:2" ht="13.5">
      <c r="B2223" s="6"/>
    </row>
    <row r="2224" spans="2:2" ht="13.5">
      <c r="B2224" s="6"/>
    </row>
    <row r="2225" spans="2:2" ht="13.5">
      <c r="B2225" s="6"/>
    </row>
    <row r="2226" spans="2:2" ht="13.5">
      <c r="B2226" s="6"/>
    </row>
    <row r="2227" spans="2:2" ht="13.5">
      <c r="B2227" s="6"/>
    </row>
    <row r="2228" spans="2:2" ht="13.5">
      <c r="B2228" s="6"/>
    </row>
    <row r="2229" spans="2:2" ht="13.5">
      <c r="B2229" s="6"/>
    </row>
    <row r="2230" spans="2:2" ht="13.5">
      <c r="B2230" s="6"/>
    </row>
    <row r="2231" spans="2:2" ht="13.5">
      <c r="B2231" s="6"/>
    </row>
    <row r="2232" spans="2:2" ht="13.5">
      <c r="B2232" s="6"/>
    </row>
    <row r="2233" spans="2:2" ht="13.5">
      <c r="B2233" s="6"/>
    </row>
    <row r="2234" spans="2:2" ht="13.5">
      <c r="B2234" s="6"/>
    </row>
    <row r="2235" spans="2:2" ht="13.5">
      <c r="B2235" s="6"/>
    </row>
    <row r="2236" spans="2:2" ht="13.5">
      <c r="B2236" s="6"/>
    </row>
    <row r="2237" spans="2:2" ht="13.5">
      <c r="B2237" s="6"/>
    </row>
    <row r="2238" spans="2:2" ht="13.5">
      <c r="B2238" s="6"/>
    </row>
    <row r="2239" spans="2:2" ht="13.5">
      <c r="B2239" s="6"/>
    </row>
    <row r="2240" spans="2:2" ht="13.5">
      <c r="B2240" s="6"/>
    </row>
    <row r="2241" spans="2:2" ht="13.5">
      <c r="B2241" s="6"/>
    </row>
    <row r="2242" spans="2:2" ht="13.5">
      <c r="B2242" s="6"/>
    </row>
    <row r="2243" spans="2:2" ht="13.5">
      <c r="B2243" s="6"/>
    </row>
    <row r="2244" spans="2:2" ht="13.5">
      <c r="B2244" s="6"/>
    </row>
    <row r="2245" spans="2:2" ht="13.5">
      <c r="B2245" s="6"/>
    </row>
    <row r="2246" spans="2:2" ht="13.5">
      <c r="B2246" s="6"/>
    </row>
    <row r="2247" spans="2:2" ht="13.5">
      <c r="B2247" s="6"/>
    </row>
    <row r="2248" spans="2:2" ht="13.5">
      <c r="B2248" s="6"/>
    </row>
    <row r="2249" spans="2:2" ht="13.5">
      <c r="B2249" s="6"/>
    </row>
    <row r="2250" spans="2:2" ht="13.5">
      <c r="B2250" s="6"/>
    </row>
    <row r="2251" spans="2:2">
      <c r="B2251"/>
    </row>
    <row r="2252" spans="2:2" ht="13.5">
      <c r="B2252" s="6"/>
    </row>
    <row r="2253" spans="2:2" ht="13.5">
      <c r="B2253" s="6"/>
    </row>
    <row r="2254" spans="2:2" ht="13.5">
      <c r="B2254" s="6"/>
    </row>
    <row r="2255" spans="2:2" ht="13.5">
      <c r="B2255" s="6"/>
    </row>
    <row r="2256" spans="2:2" ht="13.5">
      <c r="B2256" s="6"/>
    </row>
    <row r="2257" spans="2:2" ht="13.5">
      <c r="B2257" s="6"/>
    </row>
    <row r="2258" spans="2:2" ht="13.5">
      <c r="B2258" s="6"/>
    </row>
    <row r="2259" spans="2:2" ht="13.5">
      <c r="B2259" s="6"/>
    </row>
    <row r="2260" spans="2:2" ht="13.5">
      <c r="B2260" s="6"/>
    </row>
    <row r="2261" spans="2:2" ht="13.5">
      <c r="B2261" s="6"/>
    </row>
    <row r="2262" spans="2:2" ht="13.5">
      <c r="B2262" s="6"/>
    </row>
    <row r="2263" spans="2:2" ht="13.5">
      <c r="B2263" s="6"/>
    </row>
    <row r="2264" spans="2:2" ht="13.5">
      <c r="B2264" s="6"/>
    </row>
    <row r="2265" spans="2:2" ht="13.5">
      <c r="B2265" s="6"/>
    </row>
    <row r="2266" spans="2:2" ht="13.5">
      <c r="B2266" s="6"/>
    </row>
    <row r="2267" spans="2:2" ht="13.5">
      <c r="B2267" s="6"/>
    </row>
    <row r="2268" spans="2:2" ht="13.5">
      <c r="B2268" s="6"/>
    </row>
    <row r="2269" spans="2:2" ht="13.5">
      <c r="B2269" s="6"/>
    </row>
    <row r="2270" spans="2:2" ht="13.5">
      <c r="B2270" s="6"/>
    </row>
    <row r="2271" spans="2:2" ht="13.5">
      <c r="B2271" s="6"/>
    </row>
    <row r="2272" spans="2:2" ht="13.5">
      <c r="B2272" s="6"/>
    </row>
    <row r="2273" spans="2:2" ht="13.5">
      <c r="B2273" s="6"/>
    </row>
    <row r="2274" spans="2:2" ht="13.5">
      <c r="B2274" s="6"/>
    </row>
    <row r="2275" spans="2:2" ht="13.5">
      <c r="B2275" s="6"/>
    </row>
    <row r="2276" spans="2:2" ht="13.5">
      <c r="B2276" s="6"/>
    </row>
    <row r="2277" spans="2:2" ht="13.5">
      <c r="B2277" s="6"/>
    </row>
    <row r="2278" spans="2:2" ht="13.5">
      <c r="B2278" s="6"/>
    </row>
    <row r="2279" spans="2:2" ht="13.5">
      <c r="B2279" s="6"/>
    </row>
    <row r="2280" spans="2:2" ht="13.5">
      <c r="B2280" s="6"/>
    </row>
    <row r="2281" spans="2:2" ht="13.5">
      <c r="B2281" s="6"/>
    </row>
    <row r="2282" spans="2:2" ht="13.5">
      <c r="B2282" s="6"/>
    </row>
    <row r="2283" spans="2:2" ht="13.5">
      <c r="B2283" s="6"/>
    </row>
    <row r="2284" spans="2:2" ht="13.5">
      <c r="B2284" s="6"/>
    </row>
    <row r="2285" spans="2:2" ht="13.5">
      <c r="B2285" s="6"/>
    </row>
    <row r="2286" spans="2:2" ht="13.5">
      <c r="B2286" s="6"/>
    </row>
    <row r="2287" spans="2:2" ht="13.5">
      <c r="B2287" s="6"/>
    </row>
    <row r="2288" spans="2:2" ht="13.5">
      <c r="B2288" s="6"/>
    </row>
    <row r="2289" spans="2:2" ht="13.5">
      <c r="B2289" s="6"/>
    </row>
    <row r="2290" spans="2:2" ht="13.5">
      <c r="B2290" s="6"/>
    </row>
    <row r="2291" spans="2:2" ht="13.5">
      <c r="B2291" s="6"/>
    </row>
    <row r="2292" spans="2:2" ht="13.5">
      <c r="B2292" s="6"/>
    </row>
    <row r="2293" spans="2:2" ht="13.5">
      <c r="B2293" s="6"/>
    </row>
    <row r="2294" spans="2:2" ht="13.5">
      <c r="B2294" s="6"/>
    </row>
    <row r="2295" spans="2:2" ht="13.5">
      <c r="B2295" s="6"/>
    </row>
    <row r="2296" spans="2:2" ht="13.5">
      <c r="B2296" s="6"/>
    </row>
    <row r="2297" spans="2:2" ht="13.5">
      <c r="B2297" s="6"/>
    </row>
    <row r="2298" spans="2:2" ht="13.5">
      <c r="B2298" s="6"/>
    </row>
    <row r="2299" spans="2:2" ht="13.5">
      <c r="B2299" s="6"/>
    </row>
    <row r="2300" spans="2:2" ht="13.5">
      <c r="B2300" s="6"/>
    </row>
    <row r="2301" spans="2:2" ht="13.5">
      <c r="B2301" s="6"/>
    </row>
    <row r="2302" spans="2:2" ht="13.5">
      <c r="B2302" s="6"/>
    </row>
    <row r="2303" spans="2:2" ht="13.5">
      <c r="B2303" s="6"/>
    </row>
    <row r="2304" spans="2:2" ht="13.5">
      <c r="B2304" s="6"/>
    </row>
    <row r="2305" spans="2:2" ht="13.5">
      <c r="B2305" s="6"/>
    </row>
    <row r="2306" spans="2:2" ht="13.5">
      <c r="B2306" s="6"/>
    </row>
    <row r="2307" spans="2:2" ht="13.5">
      <c r="B2307" s="6"/>
    </row>
    <row r="2308" spans="2:2" ht="13.5">
      <c r="B2308" s="6"/>
    </row>
    <row r="2309" spans="2:2" ht="13.5">
      <c r="B2309" s="6"/>
    </row>
    <row r="2310" spans="2:2" ht="13.5">
      <c r="B2310" s="6"/>
    </row>
    <row r="2311" spans="2:2" ht="13.5">
      <c r="B2311" s="6"/>
    </row>
    <row r="2312" spans="2:2" ht="13.5">
      <c r="B2312" s="6"/>
    </row>
    <row r="2313" spans="2:2" ht="13.5">
      <c r="B2313" s="6"/>
    </row>
    <row r="2314" spans="2:2" ht="13.5">
      <c r="B2314" s="6"/>
    </row>
    <row r="2315" spans="2:2" ht="13.5">
      <c r="B2315" s="6"/>
    </row>
    <row r="2316" spans="2:2" ht="13.5">
      <c r="B2316" s="6"/>
    </row>
    <row r="2317" spans="2:2" ht="13.5">
      <c r="B2317" s="6"/>
    </row>
    <row r="2318" spans="2:2" ht="13.5">
      <c r="B2318" s="6"/>
    </row>
    <row r="2319" spans="2:2" ht="13.5">
      <c r="B2319" s="6"/>
    </row>
    <row r="2320" spans="2:2" ht="13.5">
      <c r="B2320" s="6"/>
    </row>
    <row r="2321" spans="2:2" ht="13.5">
      <c r="B2321" s="6"/>
    </row>
    <row r="2322" spans="2:2" ht="13.5">
      <c r="B2322" s="6"/>
    </row>
    <row r="2323" spans="2:2" ht="13.5">
      <c r="B2323" s="6"/>
    </row>
    <row r="2324" spans="2:2" ht="13.5">
      <c r="B2324" s="6"/>
    </row>
    <row r="2325" spans="2:2" ht="13.5">
      <c r="B2325" s="6"/>
    </row>
    <row r="2326" spans="2:2" ht="13.5">
      <c r="B2326" s="6"/>
    </row>
    <row r="2327" spans="2:2" ht="13.5">
      <c r="B2327" s="6"/>
    </row>
    <row r="2328" spans="2:2" ht="13.5">
      <c r="B2328" s="6"/>
    </row>
    <row r="2329" spans="2:2" ht="13.5">
      <c r="B2329" s="6"/>
    </row>
    <row r="2330" spans="2:2" ht="13.5">
      <c r="B2330" s="6"/>
    </row>
    <row r="2331" spans="2:2" ht="13.5">
      <c r="B2331" s="6"/>
    </row>
    <row r="2332" spans="2:2" ht="13.5">
      <c r="B2332" s="6"/>
    </row>
    <row r="2333" spans="2:2" ht="13.5">
      <c r="B2333" s="6"/>
    </row>
    <row r="2334" spans="2:2" ht="13.5">
      <c r="B2334" s="6"/>
    </row>
    <row r="2335" spans="2:2" ht="13.5">
      <c r="B2335" s="6"/>
    </row>
    <row r="2336" spans="2:2" ht="13.5">
      <c r="B2336" s="6"/>
    </row>
    <row r="2337" spans="2:2" ht="13.5">
      <c r="B2337" s="6"/>
    </row>
    <row r="2338" spans="2:2" ht="13.5">
      <c r="B2338" s="6"/>
    </row>
    <row r="2339" spans="2:2" ht="13.5">
      <c r="B2339" s="6"/>
    </row>
    <row r="2340" spans="2:2" ht="13.5">
      <c r="B2340" s="6"/>
    </row>
    <row r="2341" spans="2:2" ht="13.5">
      <c r="B2341" s="6"/>
    </row>
    <row r="2342" spans="2:2" ht="13.5">
      <c r="B2342" s="6"/>
    </row>
    <row r="2343" spans="2:2" ht="13.5">
      <c r="B2343" s="6"/>
    </row>
    <row r="2344" spans="2:2" ht="13.5">
      <c r="B2344" s="6"/>
    </row>
    <row r="2345" spans="2:2" ht="13.5">
      <c r="B2345" s="6"/>
    </row>
    <row r="2346" spans="2:2" ht="13.5">
      <c r="B2346" s="6"/>
    </row>
    <row r="2347" spans="2:2" ht="13.5">
      <c r="B2347" s="6"/>
    </row>
    <row r="2348" spans="2:2" ht="13.5">
      <c r="B2348" s="6"/>
    </row>
    <row r="2349" spans="2:2" ht="13.5">
      <c r="B2349" s="6"/>
    </row>
    <row r="2350" spans="2:2" ht="13.5">
      <c r="B2350" s="6"/>
    </row>
    <row r="2351" spans="2:2" ht="13.5">
      <c r="B2351" s="6"/>
    </row>
    <row r="2352" spans="2:2" ht="13.5">
      <c r="B2352" s="6"/>
    </row>
    <row r="2353" spans="2:2" ht="13.5">
      <c r="B2353" s="6"/>
    </row>
    <row r="2354" spans="2:2" ht="13.5">
      <c r="B2354" s="6"/>
    </row>
    <row r="2355" spans="2:2" ht="13.5">
      <c r="B2355" s="6"/>
    </row>
    <row r="2356" spans="2:2" ht="13.5">
      <c r="B2356" s="6"/>
    </row>
    <row r="2357" spans="2:2" ht="13.5">
      <c r="B2357" s="6"/>
    </row>
    <row r="2358" spans="2:2" ht="13.5">
      <c r="B2358" s="6"/>
    </row>
    <row r="2359" spans="2:2" ht="13.5">
      <c r="B2359" s="6"/>
    </row>
    <row r="2360" spans="2:2">
      <c r="B2360"/>
    </row>
    <row r="2361" spans="2:2" ht="13.5">
      <c r="B2361" s="6"/>
    </row>
    <row r="2362" spans="2:2" ht="13.5">
      <c r="B2362" s="6"/>
    </row>
    <row r="2363" spans="2:2" ht="13.5">
      <c r="B2363" s="6"/>
    </row>
    <row r="2364" spans="2:2" ht="13.5">
      <c r="B2364" s="6"/>
    </row>
    <row r="2365" spans="2:2" ht="13.5">
      <c r="B2365" s="6"/>
    </row>
    <row r="2366" spans="2:2" ht="13.5">
      <c r="B2366" s="6"/>
    </row>
    <row r="2367" spans="2:2" ht="13.5">
      <c r="B2367" s="6"/>
    </row>
    <row r="2368" spans="2:2" ht="13.5">
      <c r="B2368" s="6"/>
    </row>
    <row r="2369" spans="2:2" ht="13.5">
      <c r="B2369" s="6"/>
    </row>
    <row r="2370" spans="2:2" ht="13.5">
      <c r="B2370" s="6"/>
    </row>
    <row r="2371" spans="2:2" ht="13.5">
      <c r="B2371" s="6"/>
    </row>
    <row r="2372" spans="2:2" ht="13.5">
      <c r="B2372" s="6"/>
    </row>
    <row r="2373" spans="2:2" ht="13.5">
      <c r="B2373" s="6"/>
    </row>
    <row r="2374" spans="2:2" ht="13.5">
      <c r="B2374" s="6"/>
    </row>
    <row r="2375" spans="2:2" ht="13.5">
      <c r="B2375" s="6"/>
    </row>
    <row r="2376" spans="2:2" ht="13.5">
      <c r="B2376" s="6"/>
    </row>
    <row r="2377" spans="2:2" ht="13.5">
      <c r="B2377" s="6"/>
    </row>
    <row r="2378" spans="2:2" ht="13.5">
      <c r="B2378" s="6"/>
    </row>
    <row r="2379" spans="2:2" ht="13.5">
      <c r="B2379" s="6"/>
    </row>
    <row r="2380" spans="2:2" ht="13.5">
      <c r="B2380" s="6"/>
    </row>
    <row r="2381" spans="2:2" ht="13.5">
      <c r="B2381" s="6"/>
    </row>
    <row r="2382" spans="2:2" ht="13.5">
      <c r="B2382" s="6"/>
    </row>
    <row r="2383" spans="2:2" ht="13.5">
      <c r="B2383" s="6"/>
    </row>
    <row r="2384" spans="2:2" ht="13.5">
      <c r="B2384" s="6"/>
    </row>
    <row r="2385" spans="2:2" ht="13.5">
      <c r="B2385" s="6"/>
    </row>
    <row r="2386" spans="2:2" ht="13.5">
      <c r="B2386" s="6"/>
    </row>
    <row r="2387" spans="2:2" ht="13.5">
      <c r="B2387" s="6"/>
    </row>
    <row r="2388" spans="2:2" ht="13.5">
      <c r="B2388" s="6"/>
    </row>
    <row r="2389" spans="2:2" ht="13.5">
      <c r="B2389" s="6"/>
    </row>
    <row r="2390" spans="2:2" ht="13.5">
      <c r="B2390" s="6"/>
    </row>
    <row r="2391" spans="2:2" ht="13.5">
      <c r="B2391" s="6"/>
    </row>
    <row r="2392" spans="2:2" ht="13.5">
      <c r="B2392" s="6"/>
    </row>
    <row r="2393" spans="2:2" ht="13.5">
      <c r="B2393" s="6"/>
    </row>
    <row r="2394" spans="2:2" ht="13.5">
      <c r="B2394" s="6"/>
    </row>
    <row r="2395" spans="2:2" ht="13.5">
      <c r="B2395" s="6"/>
    </row>
    <row r="2396" spans="2:2" ht="13.5">
      <c r="B2396" s="6"/>
    </row>
    <row r="2397" spans="2:2" ht="13.5">
      <c r="B2397" s="6"/>
    </row>
    <row r="2398" spans="2:2" ht="13.5">
      <c r="B2398" s="6"/>
    </row>
    <row r="2399" spans="2:2" ht="13.5">
      <c r="B2399" s="6"/>
    </row>
    <row r="2400" spans="2:2" ht="13.5">
      <c r="B2400" s="6"/>
    </row>
    <row r="2401" spans="2:2" ht="13.5">
      <c r="B2401" s="6"/>
    </row>
    <row r="2402" spans="2:2" ht="13.5">
      <c r="B2402" s="6"/>
    </row>
    <row r="2403" spans="2:2" ht="13.5">
      <c r="B2403" s="6"/>
    </row>
    <row r="2404" spans="2:2" ht="13.5">
      <c r="B2404" s="6"/>
    </row>
    <row r="2405" spans="2:2" ht="13.5">
      <c r="B2405" s="6"/>
    </row>
    <row r="2406" spans="2:2" ht="13.5">
      <c r="B2406" s="6"/>
    </row>
    <row r="2407" spans="2:2" ht="13.5">
      <c r="B2407" s="6"/>
    </row>
    <row r="2408" spans="2:2" ht="13.5">
      <c r="B2408" s="6"/>
    </row>
    <row r="2409" spans="2:2" ht="13.5">
      <c r="B2409" s="6"/>
    </row>
    <row r="2410" spans="2:2" ht="13.5">
      <c r="B2410" s="6"/>
    </row>
    <row r="2411" spans="2:2" ht="13.5">
      <c r="B2411" s="6"/>
    </row>
    <row r="2412" spans="2:2" ht="13.5">
      <c r="B2412" s="6"/>
    </row>
    <row r="2413" spans="2:2" ht="13.5">
      <c r="B2413" s="6"/>
    </row>
    <row r="2414" spans="2:2" ht="13.5">
      <c r="B2414" s="6"/>
    </row>
    <row r="2415" spans="2:2" ht="13.5">
      <c r="B2415" s="6"/>
    </row>
    <row r="2416" spans="2:2" ht="13.5">
      <c r="B2416" s="6"/>
    </row>
    <row r="2417" spans="2:2" ht="13.5">
      <c r="B2417" s="6"/>
    </row>
    <row r="2418" spans="2:2" ht="13.5">
      <c r="B2418" s="6"/>
    </row>
    <row r="2419" spans="2:2" ht="13.5">
      <c r="B2419" s="6"/>
    </row>
    <row r="2420" spans="2:2" ht="13.5">
      <c r="B2420" s="6"/>
    </row>
    <row r="2421" spans="2:2" ht="13.5">
      <c r="B2421" s="6"/>
    </row>
    <row r="2422" spans="2:2" ht="13.5">
      <c r="B2422" s="6"/>
    </row>
    <row r="2423" spans="2:2" ht="13.5">
      <c r="B2423" s="6"/>
    </row>
    <row r="2424" spans="2:2" ht="13.5">
      <c r="B2424" s="6"/>
    </row>
    <row r="2425" spans="2:2" ht="13.5">
      <c r="B2425" s="6"/>
    </row>
    <row r="2426" spans="2:2">
      <c r="B2426"/>
    </row>
    <row r="2427" spans="2:2" ht="13.5">
      <c r="B2427" s="6"/>
    </row>
    <row r="2428" spans="2:2" ht="13.5">
      <c r="B2428" s="6"/>
    </row>
    <row r="2429" spans="2:2" ht="13.5">
      <c r="B2429" s="6"/>
    </row>
    <row r="2430" spans="2:2" ht="13.5">
      <c r="B2430" s="6"/>
    </row>
    <row r="2431" spans="2:2" ht="13.5">
      <c r="B2431" s="6"/>
    </row>
    <row r="2432" spans="2:2" ht="13.5">
      <c r="B2432" s="6"/>
    </row>
    <row r="2433" spans="2:2" ht="13.5">
      <c r="B2433" s="6"/>
    </row>
    <row r="2434" spans="2:2" ht="13.5">
      <c r="B2434" s="6"/>
    </row>
    <row r="2435" spans="2:2" ht="13.5">
      <c r="B2435" s="6"/>
    </row>
    <row r="2436" spans="2:2" ht="13.5">
      <c r="B2436" s="6"/>
    </row>
    <row r="2437" spans="2:2" ht="13.5">
      <c r="B2437" s="6"/>
    </row>
    <row r="2438" spans="2:2" ht="13.5">
      <c r="B2438" s="6"/>
    </row>
    <row r="2439" spans="2:2" ht="13.5">
      <c r="B2439" s="6"/>
    </row>
    <row r="2440" spans="2:2" ht="13.5">
      <c r="B2440" s="6"/>
    </row>
    <row r="2441" spans="2:2" ht="13.5">
      <c r="B2441" s="6"/>
    </row>
    <row r="2442" spans="2:2" ht="13.5">
      <c r="B2442" s="6"/>
    </row>
    <row r="2443" spans="2:2" ht="13.5">
      <c r="B2443" s="6"/>
    </row>
    <row r="2444" spans="2:2" ht="13.5">
      <c r="B2444" s="6"/>
    </row>
    <row r="2445" spans="2:2" ht="13.5">
      <c r="B2445" s="6"/>
    </row>
    <row r="2446" spans="2:2" ht="13.5">
      <c r="B2446" s="6"/>
    </row>
    <row r="2447" spans="2:2" ht="13.5">
      <c r="B2447" s="6"/>
    </row>
    <row r="2448" spans="2:2" ht="13.5">
      <c r="B2448" s="6"/>
    </row>
    <row r="2449" spans="2:2" ht="13.5">
      <c r="B2449" s="6"/>
    </row>
    <row r="2450" spans="2:2" ht="13.5">
      <c r="B2450" s="6"/>
    </row>
    <row r="2451" spans="2:2" ht="13.5">
      <c r="B2451" s="6"/>
    </row>
    <row r="2452" spans="2:2" ht="13.5">
      <c r="B2452" s="6"/>
    </row>
    <row r="2453" spans="2:2" ht="13.5">
      <c r="B2453" s="6"/>
    </row>
    <row r="2454" spans="2:2" ht="13.5">
      <c r="B2454" s="6"/>
    </row>
    <row r="2455" spans="2:2" ht="13.5">
      <c r="B2455" s="6"/>
    </row>
    <row r="2456" spans="2:2" ht="13.5">
      <c r="B2456" s="6"/>
    </row>
    <row r="2457" spans="2:2" ht="13.5">
      <c r="B2457" s="6"/>
    </row>
    <row r="2458" spans="2:2" ht="13.5">
      <c r="B2458" s="6"/>
    </row>
    <row r="2459" spans="2:2" ht="13.5">
      <c r="B2459" s="6"/>
    </row>
    <row r="2460" spans="2:2" ht="13.5">
      <c r="B2460" s="6"/>
    </row>
    <row r="2461" spans="2:2" ht="13.5">
      <c r="B2461" s="6"/>
    </row>
    <row r="2462" spans="2:2" ht="13.5">
      <c r="B2462" s="6"/>
    </row>
    <row r="2463" spans="2:2" ht="13.5">
      <c r="B2463" s="6"/>
    </row>
    <row r="2464" spans="2:2" ht="13.5">
      <c r="B2464" s="6"/>
    </row>
    <row r="2465" spans="2:2" ht="13.5">
      <c r="B2465" s="6"/>
    </row>
    <row r="2466" spans="2:2" ht="13.5">
      <c r="B2466" s="6"/>
    </row>
    <row r="2467" spans="2:2" ht="13.5">
      <c r="B2467" s="6"/>
    </row>
    <row r="2468" spans="2:2" ht="13.5">
      <c r="B2468" s="6"/>
    </row>
    <row r="2469" spans="2:2" ht="13.5">
      <c r="B2469" s="6"/>
    </row>
    <row r="2470" spans="2:2" ht="13.5">
      <c r="B2470" s="6"/>
    </row>
    <row r="2471" spans="2:2" ht="13.5">
      <c r="B2471" s="6"/>
    </row>
    <row r="2472" spans="2:2" ht="13.5">
      <c r="B2472" s="6"/>
    </row>
    <row r="2473" spans="2:2" ht="13.5">
      <c r="B2473" s="6"/>
    </row>
    <row r="2474" spans="2:2" ht="13.5">
      <c r="B2474" s="6"/>
    </row>
    <row r="2475" spans="2:2" ht="13.5">
      <c r="B2475" s="6"/>
    </row>
    <row r="2476" spans="2:2" ht="13.5">
      <c r="B2476" s="6"/>
    </row>
    <row r="2477" spans="2:2" ht="13.5">
      <c r="B2477" s="6"/>
    </row>
    <row r="2478" spans="2:2" ht="13.5">
      <c r="B2478" s="6"/>
    </row>
    <row r="2479" spans="2:2" ht="13.5">
      <c r="B2479" s="6"/>
    </row>
    <row r="2480" spans="2:2" ht="13.5">
      <c r="B2480" s="6"/>
    </row>
    <row r="2481" spans="2:2" ht="13.5">
      <c r="B2481" s="6"/>
    </row>
    <row r="2482" spans="2:2">
      <c r="B2482"/>
    </row>
    <row r="2483" spans="2:2" ht="13.5">
      <c r="B2483" s="6"/>
    </row>
    <row r="2484" spans="2:2" ht="13.5">
      <c r="B2484" s="6"/>
    </row>
    <row r="2485" spans="2:2" ht="13.5">
      <c r="B2485" s="6"/>
    </row>
    <row r="2486" spans="2:2" ht="13.5">
      <c r="B2486" s="6"/>
    </row>
    <row r="2487" spans="2:2" ht="13.5">
      <c r="B2487" s="6"/>
    </row>
    <row r="2488" spans="2:2" ht="13.5">
      <c r="B2488" s="6"/>
    </row>
    <row r="2489" spans="2:2" ht="13.5">
      <c r="B2489" s="6"/>
    </row>
    <row r="2490" spans="2:2">
      <c r="B2490"/>
    </row>
    <row r="2491" spans="2:2" ht="13.5">
      <c r="B2491" s="6"/>
    </row>
    <row r="2492" spans="2:2" ht="13.5">
      <c r="B2492" s="6"/>
    </row>
    <row r="2493" spans="2:2" ht="13.5">
      <c r="B2493" s="6"/>
    </row>
    <row r="2494" spans="2:2" ht="13.5">
      <c r="B2494" s="6"/>
    </row>
    <row r="2495" spans="2:2" ht="13.5">
      <c r="B2495" s="6"/>
    </row>
    <row r="2496" spans="2:2" ht="13.5">
      <c r="B2496" s="6"/>
    </row>
    <row r="2497" spans="2:2" ht="13.5">
      <c r="B2497" s="6"/>
    </row>
    <row r="2498" spans="2:2" ht="13.5">
      <c r="B2498" s="6"/>
    </row>
    <row r="2499" spans="2:2" ht="13.5">
      <c r="B2499" s="6"/>
    </row>
    <row r="2500" spans="2:2" ht="13.5">
      <c r="B2500" s="6"/>
    </row>
    <row r="2501" spans="2:2" ht="13.5">
      <c r="B2501" s="6"/>
    </row>
    <row r="2502" spans="2:2" ht="13.5">
      <c r="B2502" s="6"/>
    </row>
    <row r="2503" spans="2:2" ht="13.5">
      <c r="B2503" s="6"/>
    </row>
    <row r="2504" spans="2:2" ht="13.5">
      <c r="B2504" s="6"/>
    </row>
    <row r="2505" spans="2:2" ht="13.5">
      <c r="B2505" s="6"/>
    </row>
    <row r="2506" spans="2:2" ht="13.5">
      <c r="B2506" s="6"/>
    </row>
    <row r="2507" spans="2:2" ht="13.5">
      <c r="B2507" s="6"/>
    </row>
    <row r="2508" spans="2:2" ht="13.5">
      <c r="B2508" s="6"/>
    </row>
    <row r="2509" spans="2:2" ht="13.5">
      <c r="B2509" s="6"/>
    </row>
    <row r="2510" spans="2:2" ht="13.5">
      <c r="B2510" s="6"/>
    </row>
    <row r="2511" spans="2:2" ht="13.5">
      <c r="B2511" s="6"/>
    </row>
    <row r="2512" spans="2:2" ht="13.5">
      <c r="B2512" s="9"/>
    </row>
    <row r="2513" spans="2:2" ht="13.5">
      <c r="B2513" s="9"/>
    </row>
    <row r="2514" spans="2:2" ht="13.5">
      <c r="B2514" s="9"/>
    </row>
    <row r="2515" spans="2:2" ht="13.5">
      <c r="B2515" s="9"/>
    </row>
    <row r="2516" spans="2:2" ht="13.5">
      <c r="B2516" s="9"/>
    </row>
    <row r="2517" spans="2:2" ht="13.5">
      <c r="B2517" s="6"/>
    </row>
    <row r="2518" spans="2:2" ht="13.5">
      <c r="B2518" s="6"/>
    </row>
    <row r="2519" spans="2:2" ht="13.5">
      <c r="B2519" s="6"/>
    </row>
    <row r="2520" spans="2:2" ht="13.5">
      <c r="B2520" s="6"/>
    </row>
    <row r="2521" spans="2:2" ht="13.5">
      <c r="B2521" s="6"/>
    </row>
    <row r="2522" spans="2:2" ht="13.5">
      <c r="B2522" s="6"/>
    </row>
    <row r="2523" spans="2:2" ht="13.5">
      <c r="B2523" s="6"/>
    </row>
    <row r="2524" spans="2:2" ht="13.5">
      <c r="B2524" s="6"/>
    </row>
    <row r="2525" spans="2:2" ht="13.5">
      <c r="B2525" s="6"/>
    </row>
    <row r="2526" spans="2:2" ht="13.5">
      <c r="B2526" s="6"/>
    </row>
    <row r="2527" spans="2:2" ht="13.5">
      <c r="B2527" s="6"/>
    </row>
    <row r="2528" spans="2:2" ht="13.5">
      <c r="B2528" s="6"/>
    </row>
    <row r="2529" spans="2:2" ht="13.5">
      <c r="B2529" s="6"/>
    </row>
    <row r="2530" spans="2:2" ht="13.5">
      <c r="B2530" s="6"/>
    </row>
    <row r="2531" spans="2:2" ht="13.5">
      <c r="B2531" s="6"/>
    </row>
    <row r="2532" spans="2:2" ht="13.5">
      <c r="B2532" s="6"/>
    </row>
    <row r="2533" spans="2:2" ht="13.5">
      <c r="B2533" s="6"/>
    </row>
    <row r="2534" spans="2:2" ht="13.5">
      <c r="B2534" s="6"/>
    </row>
    <row r="2535" spans="2:2" ht="13.5">
      <c r="B2535" s="6"/>
    </row>
    <row r="2536" spans="2:2" ht="13.5">
      <c r="B2536" s="6"/>
    </row>
    <row r="2537" spans="2:2" ht="13.5">
      <c r="B2537" s="6"/>
    </row>
    <row r="2538" spans="2:2" ht="13.5">
      <c r="B2538" s="6"/>
    </row>
    <row r="2539" spans="2:2" ht="13.5">
      <c r="B2539" s="6"/>
    </row>
    <row r="2540" spans="2:2" ht="13.5">
      <c r="B2540" s="6"/>
    </row>
    <row r="2541" spans="2:2" ht="13.5">
      <c r="B2541" s="6"/>
    </row>
    <row r="2542" spans="2:2" ht="13.5">
      <c r="B2542" s="6"/>
    </row>
    <row r="2543" spans="2:2" ht="13.5">
      <c r="B2543" s="6"/>
    </row>
    <row r="2544" spans="2:2" ht="13.5">
      <c r="B2544" s="6"/>
    </row>
    <row r="2545" spans="2:2" ht="13.5">
      <c r="B2545" s="6"/>
    </row>
    <row r="2546" spans="2:2" ht="13.5">
      <c r="B2546" s="6"/>
    </row>
    <row r="2547" spans="2:2">
      <c r="B2547"/>
    </row>
    <row r="2548" spans="2:2" ht="13.5">
      <c r="B2548" s="6"/>
    </row>
    <row r="2549" spans="2:2" ht="13.5">
      <c r="B2549" s="6"/>
    </row>
    <row r="2550" spans="2:2" ht="13.5">
      <c r="B2550" s="6"/>
    </row>
    <row r="2551" spans="2:2" ht="13.5">
      <c r="B2551" s="6"/>
    </row>
    <row r="2552" spans="2:2" ht="13.5">
      <c r="B2552" s="6"/>
    </row>
    <row r="2553" spans="2:2" ht="13.5">
      <c r="B2553" s="6"/>
    </row>
    <row r="2554" spans="2:2" ht="13.5">
      <c r="B2554" s="6"/>
    </row>
    <row r="2555" spans="2:2" ht="13.5">
      <c r="B2555" s="6"/>
    </row>
    <row r="2556" spans="2:2" ht="13.5">
      <c r="B2556" s="6"/>
    </row>
    <row r="2557" spans="2:2" ht="13.5">
      <c r="B2557" s="6"/>
    </row>
    <row r="2558" spans="2:2" ht="13.5">
      <c r="B2558" s="6"/>
    </row>
    <row r="2559" spans="2:2" ht="13.5">
      <c r="B2559" s="6"/>
    </row>
    <row r="2560" spans="2:2" ht="13.5">
      <c r="B2560" s="6"/>
    </row>
    <row r="2561" spans="2:2" ht="13.5">
      <c r="B2561" s="6"/>
    </row>
    <row r="2562" spans="2:2" ht="13.5">
      <c r="B2562" s="6"/>
    </row>
    <row r="2563" spans="2:2" ht="13.5">
      <c r="B2563" s="6"/>
    </row>
    <row r="2564" spans="2:2" ht="13.5">
      <c r="B2564" s="6"/>
    </row>
    <row r="2565" spans="2:2" ht="13.5">
      <c r="B2565" s="6"/>
    </row>
    <row r="2566" spans="2:2" ht="13.5">
      <c r="B2566" s="6"/>
    </row>
    <row r="2567" spans="2:2" ht="13.5">
      <c r="B2567" s="6"/>
    </row>
    <row r="2568" spans="2:2" ht="13.5">
      <c r="B2568" s="6"/>
    </row>
    <row r="2569" spans="2:2">
      <c r="B2569"/>
    </row>
    <row r="2570" spans="2:2" ht="13.5">
      <c r="B2570" s="6"/>
    </row>
    <row r="2571" spans="2:2" ht="13.5">
      <c r="B2571" s="6"/>
    </row>
    <row r="2572" spans="2:2" ht="13.5">
      <c r="B2572" s="6"/>
    </row>
    <row r="2573" spans="2:2" ht="13.5">
      <c r="B2573" s="6"/>
    </row>
    <row r="2574" spans="2:2" ht="13.5">
      <c r="B2574" s="6"/>
    </row>
    <row r="2575" spans="2:2" ht="13.5">
      <c r="B2575" s="6"/>
    </row>
    <row r="2576" spans="2:2" ht="13.5">
      <c r="B2576" s="6"/>
    </row>
    <row r="2577" spans="2:2" ht="13.5">
      <c r="B2577" s="6"/>
    </row>
    <row r="2578" spans="2:2" ht="13.5">
      <c r="B2578" s="6"/>
    </row>
    <row r="2579" spans="2:2" ht="13.5">
      <c r="B2579" s="6"/>
    </row>
    <row r="2580" spans="2:2" ht="13.5">
      <c r="B2580" s="6"/>
    </row>
    <row r="2581" spans="2:2" ht="13.5">
      <c r="B2581" s="6"/>
    </row>
    <row r="2582" spans="2:2" ht="13.5">
      <c r="B2582" s="6"/>
    </row>
    <row r="2583" spans="2:2" ht="13.5">
      <c r="B2583" s="6"/>
    </row>
    <row r="2584" spans="2:2" ht="13.5">
      <c r="B2584" s="6"/>
    </row>
    <row r="2585" spans="2:2" ht="13.5">
      <c r="B2585" s="6"/>
    </row>
    <row r="2586" spans="2:2" ht="13.5">
      <c r="B2586" s="6"/>
    </row>
    <row r="2587" spans="2:2" ht="13.5">
      <c r="B2587" s="6"/>
    </row>
    <row r="2588" spans="2:2" ht="13.5">
      <c r="B2588" s="6"/>
    </row>
    <row r="2589" spans="2:2" ht="13.5">
      <c r="B2589" s="6"/>
    </row>
    <row r="2590" spans="2:2" ht="13.5">
      <c r="B2590" s="6"/>
    </row>
    <row r="2591" spans="2:2" ht="13.5">
      <c r="B2591" s="6"/>
    </row>
    <row r="2592" spans="2:2" ht="13.5">
      <c r="B2592" s="6"/>
    </row>
    <row r="2593" spans="2:2" ht="13.5">
      <c r="B2593" s="6"/>
    </row>
    <row r="2594" spans="2:2" ht="13.5">
      <c r="B2594" s="6"/>
    </row>
    <row r="2595" spans="2:2" ht="13.5">
      <c r="B2595" s="6"/>
    </row>
    <row r="2596" spans="2:2" ht="13.5">
      <c r="B2596" s="6"/>
    </row>
    <row r="2597" spans="2:2" ht="13.5">
      <c r="B2597" s="6"/>
    </row>
    <row r="2598" spans="2:2" ht="13.5">
      <c r="B2598" s="6"/>
    </row>
    <row r="2599" spans="2:2" ht="13.5">
      <c r="B2599" s="6"/>
    </row>
    <row r="2600" spans="2:2" ht="13.5">
      <c r="B2600" s="6"/>
    </row>
    <row r="2601" spans="2:2" ht="13.5">
      <c r="B2601" s="6"/>
    </row>
    <row r="2602" spans="2:2" ht="13.5">
      <c r="B2602" s="6"/>
    </row>
    <row r="2603" spans="2:2" ht="13.5">
      <c r="B2603" s="6"/>
    </row>
    <row r="2604" spans="2:2" ht="13.5">
      <c r="B2604" s="6"/>
    </row>
    <row r="2605" spans="2:2" ht="13.5">
      <c r="B2605" s="6"/>
    </row>
    <row r="2606" spans="2:2" ht="13.5">
      <c r="B2606" s="6"/>
    </row>
    <row r="2607" spans="2:2" ht="13.5">
      <c r="B2607" s="6"/>
    </row>
    <row r="2608" spans="2:2" ht="13.5">
      <c r="B2608" s="6"/>
    </row>
    <row r="2609" spans="2:2" ht="13.5">
      <c r="B2609" s="6"/>
    </row>
    <row r="2610" spans="2:2" ht="13.5">
      <c r="B2610" s="6"/>
    </row>
    <row r="2611" spans="2:2" ht="13.5">
      <c r="B2611" s="6"/>
    </row>
    <row r="2612" spans="2:2" ht="13.5">
      <c r="B2612" s="6"/>
    </row>
    <row r="2613" spans="2:2" ht="13.5">
      <c r="B2613" s="6"/>
    </row>
    <row r="2614" spans="2:2" ht="13.5">
      <c r="B2614" s="6"/>
    </row>
    <row r="2615" spans="2:2" ht="13.5">
      <c r="B2615" s="6"/>
    </row>
    <row r="2616" spans="2:2" ht="13.5">
      <c r="B2616" s="6"/>
    </row>
    <row r="2617" spans="2:2" ht="13.5">
      <c r="B2617" s="6"/>
    </row>
    <row r="2618" spans="2:2" ht="13.5">
      <c r="B2618" s="6"/>
    </row>
    <row r="2619" spans="2:2" ht="13.5">
      <c r="B2619" s="6"/>
    </row>
    <row r="2620" spans="2:2" ht="13.5">
      <c r="B2620" s="6"/>
    </row>
    <row r="2621" spans="2:2" ht="13.5">
      <c r="B2621" s="6"/>
    </row>
    <row r="2622" spans="2:2" ht="13.5">
      <c r="B2622" s="6"/>
    </row>
    <row r="2623" spans="2:2" ht="13.5">
      <c r="B2623" s="6"/>
    </row>
    <row r="2624" spans="2:2" ht="13.5">
      <c r="B2624" s="6"/>
    </row>
    <row r="2625" spans="2:2" ht="13.5">
      <c r="B2625" s="6"/>
    </row>
    <row r="2626" spans="2:2" ht="13.5">
      <c r="B2626" s="6"/>
    </row>
    <row r="2627" spans="2:2" ht="13.5">
      <c r="B2627" s="6"/>
    </row>
    <row r="2628" spans="2:2" ht="13.5">
      <c r="B2628" s="10"/>
    </row>
    <row r="2629" spans="2:2" ht="13.5">
      <c r="B2629" s="8"/>
    </row>
    <row r="2630" spans="2:2" ht="13.5">
      <c r="B2630" s="9"/>
    </row>
    <row r="2631" spans="2:2" ht="13.5">
      <c r="B2631" s="6"/>
    </row>
    <row r="2632" spans="2:2" ht="13.5">
      <c r="B2632" s="9"/>
    </row>
    <row r="2633" spans="2:2" ht="13.5">
      <c r="B2633" s="6"/>
    </row>
    <row r="2634" spans="2:2" ht="13.5">
      <c r="B2634" s="6"/>
    </row>
    <row r="2635" spans="2:2" ht="13.5">
      <c r="B2635" s="6"/>
    </row>
    <row r="2636" spans="2:2" ht="13.5">
      <c r="B2636" s="6"/>
    </row>
    <row r="2637" spans="2:2" ht="13.5">
      <c r="B2637" s="6"/>
    </row>
    <row r="2638" spans="2:2" ht="13.5">
      <c r="B2638" s="6"/>
    </row>
    <row r="2639" spans="2:2" ht="13.5">
      <c r="B2639" s="6"/>
    </row>
    <row r="2640" spans="2:2" ht="13.5">
      <c r="B2640" s="6"/>
    </row>
    <row r="2641" spans="2:2" ht="13.5">
      <c r="B2641" s="6"/>
    </row>
    <row r="2642" spans="2:2" ht="13.5">
      <c r="B2642" s="6"/>
    </row>
    <row r="2643" spans="2:2" ht="13.5">
      <c r="B2643" s="6"/>
    </row>
    <row r="2644" spans="2:2" ht="13.5">
      <c r="B2644" s="6"/>
    </row>
    <row r="2645" spans="2:2" ht="13.5">
      <c r="B2645" s="6"/>
    </row>
    <row r="2646" spans="2:2" ht="13.5">
      <c r="B2646" s="6"/>
    </row>
    <row r="2647" spans="2:2" ht="13.5">
      <c r="B2647" s="6"/>
    </row>
    <row r="2648" spans="2:2" ht="13.5">
      <c r="B2648" s="6"/>
    </row>
    <row r="2649" spans="2:2" ht="13.5">
      <c r="B2649" s="6"/>
    </row>
    <row r="2650" spans="2:2" ht="13.5">
      <c r="B2650" s="6"/>
    </row>
    <row r="2651" spans="2:2" ht="13.5">
      <c r="B2651" s="6"/>
    </row>
    <row r="2652" spans="2:2" ht="13.5">
      <c r="B2652" s="6"/>
    </row>
    <row r="2653" spans="2:2" ht="13.5">
      <c r="B2653" s="6"/>
    </row>
    <row r="2654" spans="2:2" ht="13.5">
      <c r="B2654" s="6"/>
    </row>
    <row r="2655" spans="2:2" ht="13.5">
      <c r="B2655" s="6"/>
    </row>
    <row r="2656" spans="2:2" ht="13.5">
      <c r="B2656" s="6"/>
    </row>
    <row r="2657" spans="2:2" ht="13.5">
      <c r="B2657" s="6"/>
    </row>
    <row r="2658" spans="2:2" ht="13.5">
      <c r="B2658" s="6"/>
    </row>
    <row r="2659" spans="2:2" ht="13.5">
      <c r="B2659" s="6"/>
    </row>
    <row r="2660" spans="2:2" ht="13.5">
      <c r="B2660" s="6"/>
    </row>
    <row r="2661" spans="2:2" ht="13.5">
      <c r="B2661" s="6"/>
    </row>
    <row r="2662" spans="2:2" ht="13.5">
      <c r="B2662" s="6"/>
    </row>
    <row r="2663" spans="2:2" ht="13.5">
      <c r="B2663" s="6"/>
    </row>
    <row r="2664" spans="2:2" ht="13.5">
      <c r="B2664" s="6"/>
    </row>
    <row r="2665" spans="2:2" ht="13.5">
      <c r="B2665" s="6"/>
    </row>
    <row r="2666" spans="2:2" ht="13.5">
      <c r="B2666" s="6"/>
    </row>
    <row r="2667" spans="2:2" ht="13.5">
      <c r="B2667" s="6"/>
    </row>
    <row r="2668" spans="2:2" ht="13.5">
      <c r="B2668" s="6"/>
    </row>
    <row r="2669" spans="2:2" ht="13.5">
      <c r="B2669" s="6"/>
    </row>
    <row r="2670" spans="2:2">
      <c r="B2670"/>
    </row>
    <row r="2671" spans="2:2" ht="13.5">
      <c r="B2671" s="6"/>
    </row>
    <row r="2672" spans="2:2" ht="13.5">
      <c r="B2672" s="6"/>
    </row>
    <row r="2673" spans="2:2" ht="13.5">
      <c r="B2673" s="6"/>
    </row>
    <row r="2674" spans="2:2" ht="13.5">
      <c r="B2674" s="6"/>
    </row>
    <row r="2675" spans="2:2" ht="13.5">
      <c r="B2675" s="6"/>
    </row>
    <row r="2676" spans="2:2" ht="13.5">
      <c r="B2676" s="6"/>
    </row>
    <row r="2677" spans="2:2" ht="13.5">
      <c r="B2677" s="6"/>
    </row>
    <row r="2678" spans="2:2" ht="13.5">
      <c r="B2678" s="6"/>
    </row>
    <row r="2679" spans="2:2" ht="13.5">
      <c r="B2679" s="6"/>
    </row>
    <row r="2680" spans="2:2" ht="13.5">
      <c r="B2680" s="6"/>
    </row>
    <row r="2681" spans="2:2" ht="13.5">
      <c r="B2681" s="6"/>
    </row>
    <row r="2682" spans="2:2" ht="13.5">
      <c r="B2682" s="6"/>
    </row>
    <row r="2683" spans="2:2" ht="13.5">
      <c r="B2683" s="6"/>
    </row>
    <row r="2684" spans="2:2" ht="13.5">
      <c r="B2684" s="6"/>
    </row>
    <row r="2685" spans="2:2" ht="13.5">
      <c r="B2685" s="6"/>
    </row>
    <row r="2686" spans="2:2" ht="13.5">
      <c r="B2686" s="6"/>
    </row>
    <row r="2687" spans="2:2" ht="13.5">
      <c r="B2687" s="6"/>
    </row>
    <row r="2688" spans="2:2" ht="13.5">
      <c r="B2688" s="6"/>
    </row>
    <row r="2689" spans="2:2" ht="13.5">
      <c r="B2689" s="6"/>
    </row>
    <row r="2690" spans="2:2" ht="13.5">
      <c r="B2690" s="6"/>
    </row>
    <row r="2691" spans="2:2" ht="13.5">
      <c r="B2691" s="6"/>
    </row>
    <row r="2692" spans="2:2" ht="13.5">
      <c r="B2692" s="6"/>
    </row>
    <row r="2693" spans="2:2" ht="13.5">
      <c r="B2693" s="6"/>
    </row>
    <row r="2694" spans="2:2" ht="13.5">
      <c r="B2694" s="6"/>
    </row>
    <row r="2695" spans="2:2" ht="13.5">
      <c r="B2695" s="6"/>
    </row>
    <row r="2696" spans="2:2" ht="13.5">
      <c r="B2696" s="6"/>
    </row>
    <row r="2697" spans="2:2" ht="13.5">
      <c r="B2697" s="6"/>
    </row>
    <row r="2698" spans="2:2" ht="13.5">
      <c r="B2698" s="6"/>
    </row>
    <row r="2699" spans="2:2" ht="13.5">
      <c r="B2699" s="6"/>
    </row>
    <row r="2700" spans="2:2" ht="13.5">
      <c r="B2700" s="6"/>
    </row>
    <row r="2701" spans="2:2" ht="13.5">
      <c r="B2701" s="6"/>
    </row>
    <row r="2702" spans="2:2" ht="13.5">
      <c r="B2702" s="6"/>
    </row>
    <row r="2703" spans="2:2" ht="13.5">
      <c r="B2703" s="6"/>
    </row>
    <row r="2704" spans="2:2" ht="13.5">
      <c r="B2704" s="6"/>
    </row>
    <row r="2705" spans="2:2" ht="13.5">
      <c r="B2705" s="6"/>
    </row>
    <row r="2706" spans="2:2" ht="13.5">
      <c r="B2706" s="6"/>
    </row>
    <row r="2707" spans="2:2" ht="13.5">
      <c r="B2707" s="6"/>
    </row>
    <row r="2708" spans="2:2" ht="13.5">
      <c r="B2708" s="6"/>
    </row>
    <row r="2709" spans="2:2" ht="13.5">
      <c r="B2709" s="6"/>
    </row>
    <row r="2710" spans="2:2" ht="13.5">
      <c r="B2710" s="6"/>
    </row>
    <row r="2711" spans="2:2" ht="13.5">
      <c r="B2711" s="6"/>
    </row>
    <row r="2712" spans="2:2" ht="13.5">
      <c r="B2712" s="6"/>
    </row>
    <row r="2713" spans="2:2" ht="13.5">
      <c r="B2713" s="6"/>
    </row>
    <row r="2714" spans="2:2" ht="13.5">
      <c r="B2714" s="6"/>
    </row>
    <row r="2715" spans="2:2" ht="13.5">
      <c r="B2715" s="6"/>
    </row>
    <row r="2716" spans="2:2" ht="13.5">
      <c r="B2716" s="6"/>
    </row>
    <row r="2717" spans="2:2" ht="13.5">
      <c r="B2717" s="6"/>
    </row>
    <row r="2718" spans="2:2" ht="13.5">
      <c r="B2718" s="6"/>
    </row>
    <row r="2719" spans="2:2" ht="13.5">
      <c r="B2719" s="6"/>
    </row>
    <row r="2720" spans="2:2" ht="13.5">
      <c r="B2720" s="6"/>
    </row>
    <row r="2721" spans="2:2" ht="13.5">
      <c r="B2721" s="6"/>
    </row>
    <row r="2722" spans="2:2" ht="13.5">
      <c r="B2722" s="6"/>
    </row>
    <row r="2723" spans="2:2" ht="13.5">
      <c r="B2723" s="6"/>
    </row>
    <row r="2724" spans="2:2" ht="13.5">
      <c r="B2724" s="6"/>
    </row>
    <row r="2725" spans="2:2" ht="13.5">
      <c r="B2725" s="6"/>
    </row>
    <row r="2726" spans="2:2" ht="13.5">
      <c r="B2726" s="6"/>
    </row>
    <row r="2727" spans="2:2" ht="13.5">
      <c r="B2727" s="6"/>
    </row>
    <row r="2728" spans="2:2" ht="13.5">
      <c r="B2728" s="6"/>
    </row>
    <row r="2729" spans="2:2" ht="13.5">
      <c r="B2729" s="6"/>
    </row>
    <row r="2730" spans="2:2" ht="13.5">
      <c r="B2730" s="6"/>
    </row>
    <row r="2731" spans="2:2" ht="13.5">
      <c r="B2731" s="6"/>
    </row>
    <row r="2732" spans="2:2" ht="13.5">
      <c r="B2732" s="6"/>
    </row>
    <row r="2733" spans="2:2" ht="13.5">
      <c r="B2733" s="6"/>
    </row>
    <row r="2734" spans="2:2" ht="13.5">
      <c r="B2734" s="6"/>
    </row>
    <row r="2735" spans="2:2" ht="13.5">
      <c r="B2735" s="6"/>
    </row>
    <row r="2736" spans="2:2" ht="13.5">
      <c r="B2736" s="6"/>
    </row>
    <row r="2737" spans="2:2" ht="13.5">
      <c r="B2737" s="6"/>
    </row>
    <row r="2738" spans="2:2" ht="13.5">
      <c r="B2738" s="6"/>
    </row>
    <row r="2739" spans="2:2" ht="13.5">
      <c r="B2739" s="6"/>
    </row>
    <row r="2740" spans="2:2" ht="13.5">
      <c r="B2740" s="6"/>
    </row>
    <row r="2741" spans="2:2" ht="13.5">
      <c r="B2741" s="6"/>
    </row>
    <row r="2742" spans="2:2" ht="13.5">
      <c r="B2742" s="6"/>
    </row>
    <row r="2743" spans="2:2" ht="13.5">
      <c r="B2743" s="6"/>
    </row>
    <row r="2744" spans="2:2" ht="13.5">
      <c r="B2744" s="6"/>
    </row>
    <row r="2745" spans="2:2">
      <c r="B2745"/>
    </row>
    <row r="2746" spans="2:2" ht="13.5">
      <c r="B2746" s="6"/>
    </row>
    <row r="2747" spans="2:2" ht="13.5">
      <c r="B2747" s="6"/>
    </row>
    <row r="2748" spans="2:2" ht="13.5">
      <c r="B2748" s="6"/>
    </row>
    <row r="2749" spans="2:2" ht="13.5">
      <c r="B2749" s="6"/>
    </row>
    <row r="2750" spans="2:2" ht="13.5">
      <c r="B2750" s="9"/>
    </row>
    <row r="2751" spans="2:2" ht="13.5">
      <c r="B2751" s="9"/>
    </row>
    <row r="2752" spans="2:2" ht="13.5">
      <c r="B2752" s="9"/>
    </row>
    <row r="2753" spans="2:2" ht="13.5">
      <c r="B2753" s="6"/>
    </row>
    <row r="2754" spans="2:2" ht="13.5">
      <c r="B2754" s="6"/>
    </row>
    <row r="2755" spans="2:2" ht="13.5">
      <c r="B2755" s="9"/>
    </row>
    <row r="2756" spans="2:2" ht="13.5">
      <c r="B2756" s="9"/>
    </row>
    <row r="2757" spans="2:2" ht="13.5">
      <c r="B2757" s="9"/>
    </row>
    <row r="2758" spans="2:2" ht="13.5">
      <c r="B2758" s="6"/>
    </row>
    <row r="2759" spans="2:2" ht="13.5">
      <c r="B2759" s="6"/>
    </row>
    <row r="2760" spans="2:2" ht="13.5">
      <c r="B2760" s="6"/>
    </row>
    <row r="2761" spans="2:2" ht="13.5">
      <c r="B2761" s="6"/>
    </row>
    <row r="2762" spans="2:2" ht="13.5">
      <c r="B2762" s="6"/>
    </row>
    <row r="2763" spans="2:2" ht="13.5">
      <c r="B2763" s="6"/>
    </row>
    <row r="2764" spans="2:2" ht="13.5">
      <c r="B2764" s="6"/>
    </row>
    <row r="2765" spans="2:2" ht="13.5">
      <c r="B2765" s="6"/>
    </row>
    <row r="2766" spans="2:2" ht="13.5">
      <c r="B2766" s="6"/>
    </row>
    <row r="2767" spans="2:2" ht="13.5">
      <c r="B2767" s="6"/>
    </row>
    <row r="2768" spans="2:2" ht="13.5">
      <c r="B2768" s="6"/>
    </row>
    <row r="2769" spans="2:2" ht="13.5">
      <c r="B2769" s="6"/>
    </row>
    <row r="2770" spans="2:2" ht="13.5">
      <c r="B2770" s="6"/>
    </row>
    <row r="2771" spans="2:2" ht="13.5">
      <c r="B2771" s="6"/>
    </row>
    <row r="2772" spans="2:2" ht="13.5">
      <c r="B2772" s="6"/>
    </row>
    <row r="2773" spans="2:2" ht="13.5">
      <c r="B2773" s="6"/>
    </row>
    <row r="2774" spans="2:2" ht="13.5">
      <c r="B2774" s="6"/>
    </row>
    <row r="2775" spans="2:2" ht="13.5">
      <c r="B2775" s="6"/>
    </row>
    <row r="2776" spans="2:2" ht="13.5">
      <c r="B2776" s="6"/>
    </row>
    <row r="2777" spans="2:2" ht="13.5">
      <c r="B2777" s="6"/>
    </row>
    <row r="2778" spans="2:2" ht="13.5">
      <c r="B2778" s="6"/>
    </row>
    <row r="2779" spans="2:2" ht="13.5">
      <c r="B2779" s="6"/>
    </row>
    <row r="2780" spans="2:2" ht="13.5">
      <c r="B2780" s="6"/>
    </row>
    <row r="2781" spans="2:2" ht="13.5">
      <c r="B2781" s="6"/>
    </row>
    <row r="2782" spans="2:2" ht="13.5">
      <c r="B2782" s="6"/>
    </row>
    <row r="2783" spans="2:2" ht="13.5">
      <c r="B2783" s="6"/>
    </row>
    <row r="2784" spans="2:2" ht="13.5">
      <c r="B2784" s="6"/>
    </row>
    <row r="2785" spans="2:2" ht="13.5">
      <c r="B2785" s="6"/>
    </row>
    <row r="2786" spans="2:2" ht="13.5">
      <c r="B2786" s="6"/>
    </row>
    <row r="2787" spans="2:2" ht="13.5">
      <c r="B2787" s="6"/>
    </row>
    <row r="2788" spans="2:2" ht="13.5">
      <c r="B2788" s="6"/>
    </row>
    <row r="2789" spans="2:2" ht="13.5">
      <c r="B2789" s="6"/>
    </row>
    <row r="2790" spans="2:2" ht="13.5">
      <c r="B2790" s="6"/>
    </row>
    <row r="2791" spans="2:2" ht="13.5">
      <c r="B2791" s="6"/>
    </row>
    <row r="2792" spans="2:2" ht="13.5">
      <c r="B2792" s="6"/>
    </row>
    <row r="2793" spans="2:2" ht="13.5">
      <c r="B2793" s="6"/>
    </row>
    <row r="2794" spans="2:2" ht="13.5">
      <c r="B2794" s="6"/>
    </row>
    <row r="2795" spans="2:2" ht="13.5">
      <c r="B2795" s="6"/>
    </row>
    <row r="2796" spans="2:2" ht="13.5">
      <c r="B2796" s="6"/>
    </row>
    <row r="2797" spans="2:2" ht="13.5">
      <c r="B2797" s="9"/>
    </row>
    <row r="2798" spans="2:2" ht="13.5">
      <c r="B2798" s="6"/>
    </row>
    <row r="2799" spans="2:2" ht="13.5">
      <c r="B2799" s="6"/>
    </row>
    <row r="2800" spans="2:2" ht="13.5">
      <c r="B2800" s="6"/>
    </row>
    <row r="2801" spans="2:2" ht="13.5">
      <c r="B2801" s="6"/>
    </row>
    <row r="2802" spans="2:2" ht="13.5">
      <c r="B2802" s="6"/>
    </row>
    <row r="2803" spans="2:2" ht="13.5">
      <c r="B2803" s="6"/>
    </row>
    <row r="2804" spans="2:2" ht="13.5">
      <c r="B2804" s="6"/>
    </row>
    <row r="2805" spans="2:2" ht="13.5">
      <c r="B2805" s="6"/>
    </row>
    <row r="2806" spans="2:2" ht="13.5">
      <c r="B2806" s="6"/>
    </row>
    <row r="2807" spans="2:2" ht="13.5">
      <c r="B2807" s="6"/>
    </row>
    <row r="2808" spans="2:2" ht="13.5">
      <c r="B2808" s="6"/>
    </row>
    <row r="2809" spans="2:2" ht="13.5">
      <c r="B2809" s="6"/>
    </row>
    <row r="2810" spans="2:2" ht="13.5">
      <c r="B2810" s="6"/>
    </row>
    <row r="2811" spans="2:2" ht="13.5">
      <c r="B2811" s="6"/>
    </row>
    <row r="2812" spans="2:2" ht="13.5">
      <c r="B2812" s="6"/>
    </row>
    <row r="2813" spans="2:2" ht="13.5">
      <c r="B2813" s="6"/>
    </row>
    <row r="2814" spans="2:2" ht="13.5">
      <c r="B2814" s="6"/>
    </row>
    <row r="2815" spans="2:2" ht="13.5">
      <c r="B2815" s="6"/>
    </row>
    <row r="2816" spans="2:2" ht="13.5">
      <c r="B2816" s="6"/>
    </row>
    <row r="2817" spans="2:2">
      <c r="B2817"/>
    </row>
    <row r="2818" spans="2:2" ht="13.5">
      <c r="B2818" s="6"/>
    </row>
    <row r="2819" spans="2:2" ht="13.5">
      <c r="B2819" s="6"/>
    </row>
    <row r="2820" spans="2:2" ht="13.5">
      <c r="B2820" s="6"/>
    </row>
    <row r="2821" spans="2:2">
      <c r="B2821"/>
    </row>
    <row r="2822" spans="2:2" ht="13.5">
      <c r="B2822" s="6"/>
    </row>
    <row r="2823" spans="2:2" ht="13.5">
      <c r="B2823" s="6"/>
    </row>
    <row r="2824" spans="2:2" ht="13.5">
      <c r="B2824" s="6"/>
    </row>
    <row r="2825" spans="2:2" ht="13.5">
      <c r="B2825" s="6"/>
    </row>
    <row r="2826" spans="2:2" ht="13.5">
      <c r="B2826" s="6"/>
    </row>
    <row r="2827" spans="2:2" ht="13.5">
      <c r="B2827" s="6"/>
    </row>
    <row r="2828" spans="2:2" ht="13.5">
      <c r="B2828" s="6"/>
    </row>
    <row r="2829" spans="2:2" ht="13.5">
      <c r="B2829" s="6"/>
    </row>
    <row r="2830" spans="2:2" ht="13.5">
      <c r="B2830" s="6"/>
    </row>
    <row r="2831" spans="2:2" ht="13.5">
      <c r="B2831" s="6"/>
    </row>
    <row r="2832" spans="2:2" ht="13.5">
      <c r="B2832" s="6"/>
    </row>
    <row r="2833" spans="2:2" ht="13.5">
      <c r="B2833" s="6"/>
    </row>
    <row r="2834" spans="2:2" ht="13.5">
      <c r="B2834" s="6"/>
    </row>
    <row r="2835" spans="2:2" ht="13.5">
      <c r="B2835" s="6"/>
    </row>
    <row r="2836" spans="2:2" ht="13.5">
      <c r="B2836" s="6"/>
    </row>
    <row r="2837" spans="2:2" ht="13.5">
      <c r="B2837" s="6"/>
    </row>
    <row r="2838" spans="2:2" ht="13.5">
      <c r="B2838" s="6"/>
    </row>
    <row r="2839" spans="2:2" ht="13.5">
      <c r="B2839" s="6"/>
    </row>
    <row r="2840" spans="2:2" ht="13.5">
      <c r="B2840" s="6"/>
    </row>
    <row r="2841" spans="2:2" ht="13.5">
      <c r="B2841" s="6"/>
    </row>
    <row r="2842" spans="2:2" ht="13.5">
      <c r="B2842" s="6"/>
    </row>
    <row r="2843" spans="2:2" ht="13.5">
      <c r="B2843" s="6"/>
    </row>
    <row r="2844" spans="2:2" ht="13.5">
      <c r="B2844" s="6"/>
    </row>
    <row r="2845" spans="2:2" ht="13.5">
      <c r="B2845" s="6"/>
    </row>
    <row r="2846" spans="2:2" ht="13.5">
      <c r="B2846" s="6"/>
    </row>
    <row r="2847" spans="2:2" ht="13.5">
      <c r="B2847" s="6"/>
    </row>
    <row r="2848" spans="2:2" ht="13.5">
      <c r="B2848" s="6"/>
    </row>
    <row r="2849" spans="2:2" ht="13.5">
      <c r="B2849" s="6"/>
    </row>
    <row r="2850" spans="2:2" ht="13.5">
      <c r="B2850" s="6"/>
    </row>
    <row r="2851" spans="2:2" ht="13.5">
      <c r="B2851" s="6"/>
    </row>
    <row r="2852" spans="2:2" ht="13.5">
      <c r="B2852" s="6"/>
    </row>
    <row r="2853" spans="2:2" ht="13.5">
      <c r="B2853" s="6"/>
    </row>
    <row r="2854" spans="2:2" ht="13.5">
      <c r="B2854" s="6"/>
    </row>
    <row r="2855" spans="2:2" ht="13.5">
      <c r="B2855" s="6"/>
    </row>
    <row r="2856" spans="2:2" ht="13.5">
      <c r="B2856" s="6"/>
    </row>
    <row r="2857" spans="2:2" ht="13.5">
      <c r="B2857" s="6"/>
    </row>
    <row r="2858" spans="2:2" ht="13.5">
      <c r="B2858" s="6"/>
    </row>
    <row r="2859" spans="2:2" ht="13.5">
      <c r="B2859" s="6"/>
    </row>
    <row r="2860" spans="2:2" ht="13.5">
      <c r="B2860" s="6"/>
    </row>
    <row r="2861" spans="2:2" ht="13.5">
      <c r="B2861" s="6"/>
    </row>
    <row r="2862" spans="2:2" ht="13.5">
      <c r="B2862" s="6"/>
    </row>
    <row r="2863" spans="2:2" ht="13.5">
      <c r="B2863" s="6"/>
    </row>
    <row r="2864" spans="2:2" ht="13.5">
      <c r="B2864" s="6"/>
    </row>
    <row r="2865" spans="2:2" ht="13.5">
      <c r="B2865" s="6"/>
    </row>
    <row r="2866" spans="2:2" ht="13.5">
      <c r="B2866" s="6"/>
    </row>
    <row r="2867" spans="2:2" ht="13.5">
      <c r="B2867" s="6"/>
    </row>
    <row r="2868" spans="2:2" ht="13.5">
      <c r="B2868" s="6"/>
    </row>
    <row r="2869" spans="2:2" ht="13.5">
      <c r="B2869" s="6"/>
    </row>
    <row r="2870" spans="2:2" ht="13.5">
      <c r="B2870" s="6"/>
    </row>
    <row r="2871" spans="2:2" ht="13.5">
      <c r="B2871" s="6"/>
    </row>
    <row r="2872" spans="2:2" ht="13.5">
      <c r="B2872" s="6"/>
    </row>
    <row r="2873" spans="2:2" ht="13.5">
      <c r="B2873" s="6"/>
    </row>
    <row r="2874" spans="2:2" ht="13.5">
      <c r="B2874" s="6"/>
    </row>
    <row r="2875" spans="2:2" ht="13.5">
      <c r="B2875" s="6"/>
    </row>
    <row r="2876" spans="2:2">
      <c r="B2876"/>
    </row>
    <row r="2877" spans="2:2" ht="13.5">
      <c r="B2877" s="6"/>
    </row>
    <row r="2878" spans="2:2" ht="13.5">
      <c r="B2878" s="6"/>
    </row>
    <row r="2879" spans="2:2" ht="13.5">
      <c r="B2879" s="6"/>
    </row>
    <row r="2880" spans="2:2" ht="13.5">
      <c r="B2880" s="6"/>
    </row>
    <row r="2881" spans="2:2" ht="13.5">
      <c r="B2881" s="6"/>
    </row>
    <row r="2882" spans="2:2">
      <c r="B2882"/>
    </row>
    <row r="2883" spans="2:2" ht="13.5">
      <c r="B2883" s="6"/>
    </row>
    <row r="2884" spans="2:2" ht="13.5">
      <c r="B2884" s="6"/>
    </row>
    <row r="2885" spans="2:2" ht="13.5">
      <c r="B2885" s="6"/>
    </row>
    <row r="2886" spans="2:2">
      <c r="B2886"/>
    </row>
    <row r="2887" spans="2:2" ht="13.5">
      <c r="B2887" s="6"/>
    </row>
    <row r="2888" spans="2:2">
      <c r="B2888"/>
    </row>
    <row r="2889" spans="2:2" ht="13.5">
      <c r="B2889" s="6"/>
    </row>
    <row r="2890" spans="2:2" ht="13.5">
      <c r="B2890" s="6"/>
    </row>
    <row r="2891" spans="2:2" ht="13.5">
      <c r="B2891" s="6"/>
    </row>
    <row r="2892" spans="2:2">
      <c r="B2892"/>
    </row>
    <row r="2893" spans="2:2" ht="13.5">
      <c r="B2893" s="6"/>
    </row>
    <row r="2894" spans="2:2" ht="13.5">
      <c r="B2894" s="6"/>
    </row>
    <row r="2895" spans="2:2" ht="13.5">
      <c r="B2895" s="6"/>
    </row>
    <row r="2896" spans="2:2" ht="13.5">
      <c r="B2896" s="6"/>
    </row>
    <row r="2897" spans="2:2">
      <c r="B2897"/>
    </row>
    <row r="2898" spans="2:2" ht="13.5">
      <c r="B2898" s="6"/>
    </row>
    <row r="2899" spans="2:2" ht="13.5">
      <c r="B2899" s="6"/>
    </row>
    <row r="2900" spans="2:2" ht="13.5">
      <c r="B2900" s="6"/>
    </row>
    <row r="2901" spans="2:2" ht="13.5">
      <c r="B2901" s="6"/>
    </row>
    <row r="2902" spans="2:2" ht="13.5">
      <c r="B2902" s="6"/>
    </row>
    <row r="2903" spans="2:2" ht="13.5">
      <c r="B2903" s="6"/>
    </row>
    <row r="2904" spans="2:2">
      <c r="B2904"/>
    </row>
    <row r="2905" spans="2:2" ht="13.5">
      <c r="B2905" s="6"/>
    </row>
    <row r="2906" spans="2:2" ht="13.5">
      <c r="B2906" s="6"/>
    </row>
    <row r="2907" spans="2:2" ht="13.5">
      <c r="B2907" s="6"/>
    </row>
    <row r="2908" spans="2:2" ht="13.5">
      <c r="B2908" s="6"/>
    </row>
    <row r="2909" spans="2:2" ht="13.5">
      <c r="B2909" s="6"/>
    </row>
    <row r="2910" spans="2:2">
      <c r="B2910"/>
    </row>
    <row r="2911" spans="2:2" ht="13.5">
      <c r="B2911" s="6"/>
    </row>
    <row r="2912" spans="2:2" ht="13.5">
      <c r="B2912" s="6"/>
    </row>
    <row r="2913" spans="2:2" ht="13.5">
      <c r="B2913" s="6"/>
    </row>
    <row r="2914" spans="2:2">
      <c r="B2914"/>
    </row>
    <row r="2915" spans="2:2" ht="13.5">
      <c r="B2915" s="6"/>
    </row>
    <row r="2916" spans="2:2" ht="13.5">
      <c r="B2916" s="6"/>
    </row>
    <row r="2917" spans="2:2" ht="13.5">
      <c r="B2917" s="6"/>
    </row>
    <row r="2918" spans="2:2" ht="13.5">
      <c r="B2918" s="6"/>
    </row>
    <row r="2919" spans="2:2">
      <c r="B2919"/>
    </row>
    <row r="2920" spans="2:2" ht="13.5">
      <c r="B2920" s="6"/>
    </row>
    <row r="2921" spans="2:2" ht="13.5">
      <c r="B2921" s="6"/>
    </row>
    <row r="2922" spans="2:2" ht="13.5">
      <c r="B2922" s="6"/>
    </row>
    <row r="2923" spans="2:2" ht="13.5">
      <c r="B2923" s="6"/>
    </row>
    <row r="2924" spans="2:2" ht="13.5">
      <c r="B2924" s="6"/>
    </row>
    <row r="2925" spans="2:2" ht="13.5">
      <c r="B2925" s="6"/>
    </row>
    <row r="2926" spans="2:2" ht="13.5">
      <c r="B2926" s="6"/>
    </row>
    <row r="2927" spans="2:2" ht="13.5">
      <c r="B2927" s="6"/>
    </row>
    <row r="2928" spans="2:2" ht="13.5">
      <c r="B2928" s="6"/>
    </row>
    <row r="2929" spans="2:2" ht="13.5">
      <c r="B2929" s="6"/>
    </row>
    <row r="2930" spans="2:2" ht="13.5">
      <c r="B2930" s="6"/>
    </row>
    <row r="2931" spans="2:2" ht="13.5">
      <c r="B2931" s="6"/>
    </row>
    <row r="2932" spans="2:2" ht="13.5">
      <c r="B2932" s="6"/>
    </row>
    <row r="2933" spans="2:2" ht="13.5">
      <c r="B2933" s="6"/>
    </row>
    <row r="2934" spans="2:2" ht="13.5">
      <c r="B2934" s="6"/>
    </row>
    <row r="2935" spans="2:2" ht="13.5">
      <c r="B2935" s="6"/>
    </row>
    <row r="2936" spans="2:2" ht="13.5">
      <c r="B2936" s="6"/>
    </row>
    <row r="2937" spans="2:2" ht="13.5">
      <c r="B2937" s="6"/>
    </row>
    <row r="2938" spans="2:2" ht="13.5">
      <c r="B2938" s="6"/>
    </row>
    <row r="2939" spans="2:2" ht="13.5">
      <c r="B2939" s="6"/>
    </row>
    <row r="2940" spans="2:2">
      <c r="B2940"/>
    </row>
    <row r="2941" spans="2:2" ht="13.5">
      <c r="B2941" s="6"/>
    </row>
    <row r="2942" spans="2:2" ht="13.5">
      <c r="B2942" s="6"/>
    </row>
    <row r="2943" spans="2:2" ht="13.5">
      <c r="B2943" s="6"/>
    </row>
    <row r="2944" spans="2:2" ht="13.5">
      <c r="B2944" s="6"/>
    </row>
    <row r="2945" spans="2:2" ht="13.5">
      <c r="B2945" s="6"/>
    </row>
    <row r="2946" spans="2:2" ht="13.5">
      <c r="B2946" s="6"/>
    </row>
    <row r="2947" spans="2:2" ht="13.5">
      <c r="B2947" s="6"/>
    </row>
    <row r="2948" spans="2:2" ht="13.5">
      <c r="B2948" s="6"/>
    </row>
    <row r="2949" spans="2:2" ht="13.5">
      <c r="B2949" s="6"/>
    </row>
    <row r="2950" spans="2:2" ht="13.5">
      <c r="B2950" s="6"/>
    </row>
    <row r="2951" spans="2:2" ht="13.5">
      <c r="B2951" s="6"/>
    </row>
    <row r="2952" spans="2:2" ht="13.5">
      <c r="B2952" s="6"/>
    </row>
    <row r="2953" spans="2:2" ht="13.5">
      <c r="B2953" s="6"/>
    </row>
    <row r="2954" spans="2:2" ht="13.5">
      <c r="B2954" s="6"/>
    </row>
    <row r="2955" spans="2:2" ht="13.5">
      <c r="B2955" s="6"/>
    </row>
    <row r="2956" spans="2:2" ht="13.5">
      <c r="B2956" s="6"/>
    </row>
    <row r="2957" spans="2:2" ht="13.5">
      <c r="B2957" s="6"/>
    </row>
    <row r="2958" spans="2:2" ht="13.5">
      <c r="B2958" s="6"/>
    </row>
    <row r="2959" spans="2:2" ht="13.5">
      <c r="B2959" s="6"/>
    </row>
    <row r="2960" spans="2:2" ht="13.5">
      <c r="B2960" s="6"/>
    </row>
    <row r="2961" spans="2:2" ht="13.5">
      <c r="B2961" s="6"/>
    </row>
    <row r="2962" spans="2:2" ht="13.5">
      <c r="B2962" s="6"/>
    </row>
    <row r="2963" spans="2:2" ht="13.5">
      <c r="B2963" s="6"/>
    </row>
    <row r="2964" spans="2:2" ht="13.5">
      <c r="B2964" s="6"/>
    </row>
    <row r="2965" spans="2:2" ht="13.5">
      <c r="B2965" s="6"/>
    </row>
    <row r="2966" spans="2:2" ht="13.5">
      <c r="B2966" s="6"/>
    </row>
    <row r="2967" spans="2:2" ht="13.5">
      <c r="B2967" s="6"/>
    </row>
    <row r="2968" spans="2:2" ht="13.5">
      <c r="B2968" s="6"/>
    </row>
    <row r="2969" spans="2:2" ht="13.5">
      <c r="B2969" s="6"/>
    </row>
    <row r="2970" spans="2:2" ht="13.5">
      <c r="B2970" s="6"/>
    </row>
    <row r="2971" spans="2:2" ht="13.5">
      <c r="B2971" s="6"/>
    </row>
    <row r="2972" spans="2:2" ht="13.5">
      <c r="B2972" s="6"/>
    </row>
    <row r="2973" spans="2:2" ht="13.5">
      <c r="B2973" s="6"/>
    </row>
    <row r="2974" spans="2:2" ht="13.5">
      <c r="B2974" s="6"/>
    </row>
    <row r="2975" spans="2:2" ht="13.5">
      <c r="B2975" s="6"/>
    </row>
    <row r="2976" spans="2:2" ht="13.5">
      <c r="B2976" s="6"/>
    </row>
    <row r="2977" spans="2:2" ht="13.5">
      <c r="B2977" s="6"/>
    </row>
    <row r="2978" spans="2:2" ht="13.5">
      <c r="B2978" s="6"/>
    </row>
    <row r="2979" spans="2:2" ht="13.5">
      <c r="B2979" s="6"/>
    </row>
    <row r="2980" spans="2:2" ht="13.5">
      <c r="B2980" s="6"/>
    </row>
    <row r="2981" spans="2:2" ht="13.5">
      <c r="B2981" s="6"/>
    </row>
    <row r="2982" spans="2:2" ht="13.5">
      <c r="B2982" s="6"/>
    </row>
    <row r="2983" spans="2:2" ht="13.5">
      <c r="B2983" s="6"/>
    </row>
    <row r="2984" spans="2:2" ht="13.5">
      <c r="B2984" s="6"/>
    </row>
    <row r="2985" spans="2:2" ht="13.5">
      <c r="B2985" s="6"/>
    </row>
    <row r="2986" spans="2:2" ht="13.5">
      <c r="B2986" s="6"/>
    </row>
    <row r="2987" spans="2:2" ht="13.5">
      <c r="B2987" s="6"/>
    </row>
    <row r="2988" spans="2:2" ht="13.5">
      <c r="B2988" s="6"/>
    </row>
    <row r="2989" spans="2:2" ht="13.5">
      <c r="B2989" s="6"/>
    </row>
    <row r="2990" spans="2:2" ht="13.5">
      <c r="B2990" s="6"/>
    </row>
    <row r="2991" spans="2:2">
      <c r="B2991"/>
    </row>
    <row r="2992" spans="2:2" ht="13.5">
      <c r="B2992" s="6"/>
    </row>
    <row r="2993" spans="2:2" ht="13.5">
      <c r="B2993" s="6"/>
    </row>
    <row r="2994" spans="2:2" ht="13.5">
      <c r="B2994" s="6"/>
    </row>
    <row r="2995" spans="2:2">
      <c r="B2995"/>
    </row>
    <row r="2996" spans="2:2" ht="13.5">
      <c r="B2996" s="6"/>
    </row>
    <row r="2997" spans="2:2" ht="13.5">
      <c r="B2997" s="6"/>
    </row>
    <row r="2998" spans="2:2" ht="13.5">
      <c r="B2998" s="6"/>
    </row>
    <row r="2999" spans="2:2" ht="13.5">
      <c r="B2999" s="6"/>
    </row>
    <row r="3000" spans="2:2" ht="13.5">
      <c r="B3000" s="6"/>
    </row>
    <row r="3001" spans="2:2" ht="13.5">
      <c r="B3001" s="6"/>
    </row>
    <row r="3002" spans="2:2" ht="13.5">
      <c r="B3002" s="6"/>
    </row>
    <row r="3003" spans="2:2" ht="13.5">
      <c r="B3003" s="6"/>
    </row>
    <row r="3004" spans="2:2" ht="13.5">
      <c r="B3004" s="6"/>
    </row>
    <row r="3005" spans="2:2" ht="13.5">
      <c r="B3005" s="6"/>
    </row>
    <row r="3006" spans="2:2" ht="13.5">
      <c r="B3006" s="6"/>
    </row>
    <row r="3007" spans="2:2" ht="13.5">
      <c r="B3007" s="6"/>
    </row>
    <row r="3008" spans="2:2" ht="13.5">
      <c r="B3008" s="6"/>
    </row>
    <row r="3009" spans="2:2" ht="13.5">
      <c r="B3009" s="6"/>
    </row>
    <row r="3010" spans="2:2" ht="13.5">
      <c r="B3010" s="6"/>
    </row>
    <row r="3011" spans="2:2" ht="13.5">
      <c r="B3011" s="6"/>
    </row>
    <row r="3012" spans="2:2" ht="13.5">
      <c r="B3012" s="6"/>
    </row>
    <row r="3013" spans="2:2">
      <c r="B3013"/>
    </row>
    <row r="3014" spans="2:2" ht="13.5">
      <c r="B3014" s="6"/>
    </row>
    <row r="3015" spans="2:2" ht="13.5">
      <c r="B3015" s="6"/>
    </row>
    <row r="3016" spans="2:2" ht="13.5">
      <c r="B3016" s="6"/>
    </row>
    <row r="3017" spans="2:2">
      <c r="B3017"/>
    </row>
    <row r="3018" spans="2:2" ht="13.5">
      <c r="B3018" s="6"/>
    </row>
    <row r="3019" spans="2:2" ht="13.5">
      <c r="B3019" s="6"/>
    </row>
    <row r="3020" spans="2:2">
      <c r="B3020"/>
    </row>
    <row r="3021" spans="2:2" ht="13.5">
      <c r="B3021" s="6"/>
    </row>
    <row r="3022" spans="2:2" ht="13.5">
      <c r="B3022" s="6"/>
    </row>
    <row r="3023" spans="2:2" ht="13.5">
      <c r="B3023" s="6"/>
    </row>
    <row r="3024" spans="2:2" ht="13.5">
      <c r="B3024" s="6"/>
    </row>
    <row r="3025" spans="2:2" ht="13.5">
      <c r="B3025" s="6"/>
    </row>
    <row r="3026" spans="2:2" ht="13.5">
      <c r="B3026" s="6"/>
    </row>
    <row r="3027" spans="2:2">
      <c r="B3027"/>
    </row>
    <row r="3028" spans="2:2" ht="13.5">
      <c r="B3028" s="6"/>
    </row>
    <row r="3029" spans="2:2" ht="13.5">
      <c r="B3029" s="6"/>
    </row>
    <row r="3030" spans="2:2" ht="13.5">
      <c r="B3030" s="6"/>
    </row>
    <row r="3031" spans="2:2">
      <c r="B3031"/>
    </row>
    <row r="3032" spans="2:2" ht="13.5">
      <c r="B3032" s="6"/>
    </row>
    <row r="3033" spans="2:2" ht="13.5">
      <c r="B3033" s="6"/>
    </row>
    <row r="3034" spans="2:2" ht="13.5">
      <c r="B3034" s="6"/>
    </row>
    <row r="3035" spans="2:2" ht="13.5">
      <c r="B3035" s="6"/>
    </row>
    <row r="3036" spans="2:2" ht="13.5">
      <c r="B3036" s="6"/>
    </row>
    <row r="3037" spans="2:2" ht="13.5">
      <c r="B3037" s="6"/>
    </row>
    <row r="3038" spans="2:2" ht="13.5">
      <c r="B3038" s="6"/>
    </row>
    <row r="3039" spans="2:2" ht="13.5">
      <c r="B3039" s="6"/>
    </row>
    <row r="3040" spans="2:2" ht="13.5">
      <c r="B3040" s="6"/>
    </row>
    <row r="3041" spans="2:2" ht="13.5">
      <c r="B3041" s="6"/>
    </row>
    <row r="3042" spans="2:2" ht="13.5">
      <c r="B3042" s="6"/>
    </row>
    <row r="3043" spans="2:2" ht="13.5">
      <c r="B3043" s="6"/>
    </row>
    <row r="3044" spans="2:2" ht="13.5">
      <c r="B3044" s="6"/>
    </row>
    <row r="3045" spans="2:2" ht="13.5">
      <c r="B3045" s="6"/>
    </row>
    <row r="3046" spans="2:2" ht="13.5">
      <c r="B3046" s="6"/>
    </row>
    <row r="3047" spans="2:2" ht="13.5">
      <c r="B3047" s="6"/>
    </row>
    <row r="3048" spans="2:2" ht="13.5">
      <c r="B3048" s="6"/>
    </row>
    <row r="3049" spans="2:2">
      <c r="B3049"/>
    </row>
    <row r="3050" spans="2:2" ht="13.5">
      <c r="B3050" s="6"/>
    </row>
    <row r="3051" spans="2:2" ht="13.5">
      <c r="B3051" s="6"/>
    </row>
    <row r="3052" spans="2:2" ht="13.5">
      <c r="B3052" s="6"/>
    </row>
    <row r="3053" spans="2:2" ht="13.5">
      <c r="B3053" s="6"/>
    </row>
    <row r="3054" spans="2:2" ht="13.5">
      <c r="B3054" s="6"/>
    </row>
    <row r="3055" spans="2:2" ht="13.5">
      <c r="B3055" s="6"/>
    </row>
    <row r="3056" spans="2:2">
      <c r="B3056"/>
    </row>
    <row r="3057" spans="2:2" ht="13.5">
      <c r="B3057" s="6"/>
    </row>
    <row r="3058" spans="2:2" ht="13.5">
      <c r="B3058" s="6"/>
    </row>
    <row r="3059" spans="2:2" ht="13.5">
      <c r="B3059" s="6"/>
    </row>
    <row r="3060" spans="2:2" ht="13.5">
      <c r="B3060" s="6"/>
    </row>
    <row r="3061" spans="2:2" ht="13.5">
      <c r="B3061" s="6"/>
    </row>
    <row r="3062" spans="2:2" ht="13.5">
      <c r="B3062" s="6"/>
    </row>
    <row r="3063" spans="2:2" ht="13.5">
      <c r="B3063" s="6"/>
    </row>
    <row r="3064" spans="2:2" ht="13.5">
      <c r="B3064" s="6"/>
    </row>
    <row r="3065" spans="2:2" ht="13.5">
      <c r="B3065" s="6"/>
    </row>
    <row r="3066" spans="2:2" ht="13.5">
      <c r="B3066" s="6"/>
    </row>
    <row r="3067" spans="2:2">
      <c r="B3067"/>
    </row>
    <row r="3068" spans="2:2" ht="13.5">
      <c r="B3068" s="6"/>
    </row>
    <row r="3069" spans="2:2" ht="13.5">
      <c r="B3069" s="6"/>
    </row>
    <row r="3070" spans="2:2" ht="13.5">
      <c r="B3070" s="6"/>
    </row>
    <row r="3071" spans="2:2" ht="13.5">
      <c r="B3071" s="6"/>
    </row>
    <row r="3072" spans="2:2" ht="13.5">
      <c r="B3072" s="10"/>
    </row>
    <row r="3073" spans="2:2" ht="13.5">
      <c r="B3073" s="11"/>
    </row>
    <row r="3074" spans="2:2" ht="13.5">
      <c r="B3074" s="11"/>
    </row>
    <row r="3075" spans="2:2" ht="13.5">
      <c r="B3075" s="11"/>
    </row>
    <row r="3076" spans="2:2">
      <c r="B3076"/>
    </row>
    <row r="3077" spans="2:2" ht="13.5">
      <c r="B3077" s="11"/>
    </row>
    <row r="3078" spans="2:2" ht="13.5">
      <c r="B3078" s="11"/>
    </row>
    <row r="3079" spans="2:2" ht="13.5">
      <c r="B3079" s="11"/>
    </row>
    <row r="3080" spans="2:2" ht="13.5">
      <c r="B3080" s="11"/>
    </row>
    <row r="3081" spans="2:2" ht="13.5">
      <c r="B3081" s="11"/>
    </row>
    <row r="3082" spans="2:2" ht="13.5">
      <c r="B3082" s="11"/>
    </row>
    <row r="3083" spans="2:2" ht="13.5">
      <c r="B3083" s="11"/>
    </row>
    <row r="3084" spans="2:2" ht="13.5">
      <c r="B3084" s="11"/>
    </row>
    <row r="3085" spans="2:2" ht="13.5">
      <c r="B3085" s="11"/>
    </row>
    <row r="3086" spans="2:2" ht="13.5">
      <c r="B3086" s="11"/>
    </row>
    <row r="3087" spans="2:2" ht="13.5">
      <c r="B3087" s="11"/>
    </row>
    <row r="3088" spans="2:2" ht="13.5">
      <c r="B3088" s="11"/>
    </row>
    <row r="3089" spans="2:2" ht="13.5">
      <c r="B3089" s="11"/>
    </row>
    <row r="3090" spans="2:2" ht="13.5">
      <c r="B3090" s="11"/>
    </row>
    <row r="3091" spans="2:2" ht="13.5">
      <c r="B3091" s="11"/>
    </row>
    <row r="3092" spans="2:2" ht="13.5">
      <c r="B3092" s="11"/>
    </row>
    <row r="3093" spans="2:2" ht="13.5">
      <c r="B3093" s="11"/>
    </row>
    <row r="3094" spans="2:2" ht="13.5">
      <c r="B3094" s="11"/>
    </row>
    <row r="3095" spans="2:2" ht="13.5">
      <c r="B3095" s="11"/>
    </row>
    <row r="3096" spans="2:2" ht="13.5">
      <c r="B3096" s="11"/>
    </row>
    <row r="3097" spans="2:2" ht="13.5">
      <c r="B3097" s="11"/>
    </row>
    <row r="3098" spans="2:2" ht="13.5">
      <c r="B3098" s="11"/>
    </row>
    <row r="3099" spans="2:2" ht="13.5">
      <c r="B3099" s="11"/>
    </row>
    <row r="3100" spans="2:2" ht="13.5">
      <c r="B3100" s="11"/>
    </row>
    <row r="3101" spans="2:2" ht="13.5">
      <c r="B3101" s="11"/>
    </row>
    <row r="3102" spans="2:2" ht="13.5">
      <c r="B3102" s="11"/>
    </row>
    <row r="3103" spans="2:2" ht="13.5">
      <c r="B3103" s="11"/>
    </row>
    <row r="3104" spans="2:2" ht="13.5">
      <c r="B3104" s="11"/>
    </row>
    <row r="3105" spans="2:2" ht="13.5">
      <c r="B3105" s="11"/>
    </row>
    <row r="3106" spans="2:2" ht="13.5">
      <c r="B3106" s="11"/>
    </row>
    <row r="3107" spans="2:2" ht="13.5">
      <c r="B3107" s="11"/>
    </row>
    <row r="3108" spans="2:2" ht="13.5">
      <c r="B3108" s="11"/>
    </row>
    <row r="3109" spans="2:2" ht="13.5">
      <c r="B3109" s="11"/>
    </row>
    <row r="3110" spans="2:2" ht="13.5">
      <c r="B3110" s="11"/>
    </row>
    <row r="3111" spans="2:2" ht="13.5">
      <c r="B3111" s="11"/>
    </row>
    <row r="3112" spans="2:2" ht="13.5">
      <c r="B3112" s="11"/>
    </row>
    <row r="3113" spans="2:2" ht="13.5">
      <c r="B3113" s="11"/>
    </row>
    <row r="3114" spans="2:2" ht="13.5">
      <c r="B3114" s="11"/>
    </row>
    <row r="3115" spans="2:2" ht="13.5">
      <c r="B3115" s="11"/>
    </row>
    <row r="3116" spans="2:2" ht="13.5">
      <c r="B3116" s="11"/>
    </row>
    <row r="3117" spans="2:2" ht="13.5">
      <c r="B3117" s="11"/>
    </row>
    <row r="3118" spans="2:2" ht="13.5">
      <c r="B3118" s="11"/>
    </row>
    <row r="3119" spans="2:2" ht="13.5">
      <c r="B3119" s="11"/>
    </row>
    <row r="3120" spans="2:2" ht="13.5">
      <c r="B3120" s="11"/>
    </row>
    <row r="3121" spans="2:2" ht="13.5">
      <c r="B3121" s="11"/>
    </row>
    <row r="3122" spans="2:2" ht="13.5">
      <c r="B3122" s="11"/>
    </row>
    <row r="3123" spans="2:2" ht="13.5">
      <c r="B3123" s="11"/>
    </row>
    <row r="3124" spans="2:2" ht="13.5">
      <c r="B3124" s="11"/>
    </row>
    <row r="3125" spans="2:2" ht="13.5">
      <c r="B3125" s="11"/>
    </row>
    <row r="3126" spans="2:2" ht="13.5">
      <c r="B3126" s="11"/>
    </row>
    <row r="3127" spans="2:2" ht="13.5">
      <c r="B3127" s="11"/>
    </row>
    <row r="3128" spans="2:2" ht="13.5">
      <c r="B3128" s="11"/>
    </row>
    <row r="3129" spans="2:2" ht="13.5">
      <c r="B3129" s="11"/>
    </row>
    <row r="3130" spans="2:2" ht="13.5">
      <c r="B3130" s="11"/>
    </row>
    <row r="3131" spans="2:2" ht="13.5">
      <c r="B3131" s="11"/>
    </row>
    <row r="3132" spans="2:2" ht="13.5">
      <c r="B3132" s="11"/>
    </row>
    <row r="3133" spans="2:2" ht="13.5">
      <c r="B3133" s="11"/>
    </row>
    <row r="3134" spans="2:2" ht="13.5">
      <c r="B3134" s="11"/>
    </row>
    <row r="3135" spans="2:2" ht="13.5">
      <c r="B3135" s="11"/>
    </row>
    <row r="3136" spans="2:2" ht="13.5">
      <c r="B3136" s="11"/>
    </row>
    <row r="3137" spans="2:2" ht="13.5">
      <c r="B3137" s="11"/>
    </row>
    <row r="3138" spans="2:2" ht="13.5">
      <c r="B3138" s="11"/>
    </row>
    <row r="3139" spans="2:2" ht="13.5">
      <c r="B3139" s="11"/>
    </row>
    <row r="3140" spans="2:2" ht="13.5">
      <c r="B3140" s="11"/>
    </row>
    <row r="3141" spans="2:2" ht="13.5">
      <c r="B3141" s="11"/>
    </row>
    <row r="3142" spans="2:2" ht="13.5">
      <c r="B3142" s="11"/>
    </row>
    <row r="3143" spans="2:2" ht="13.5">
      <c r="B3143" s="11"/>
    </row>
    <row r="3144" spans="2:2" ht="13.5">
      <c r="B3144" s="11"/>
    </row>
    <row r="3145" spans="2:2" ht="13.5">
      <c r="B3145" s="11"/>
    </row>
    <row r="3146" spans="2:2" ht="13.5">
      <c r="B3146" s="11"/>
    </row>
    <row r="3147" spans="2:2" ht="13.5">
      <c r="B3147" s="11"/>
    </row>
    <row r="3148" spans="2:2" ht="13.5">
      <c r="B3148" s="11"/>
    </row>
    <row r="3149" spans="2:2" ht="13.5">
      <c r="B3149" s="11"/>
    </row>
    <row r="3150" spans="2:2" ht="13.5">
      <c r="B3150" s="11"/>
    </row>
    <row r="3151" spans="2:2" ht="13.5">
      <c r="B3151" s="11"/>
    </row>
    <row r="3152" spans="2:2" ht="13.5">
      <c r="B3152" s="11"/>
    </row>
    <row r="3153" spans="2:2" ht="13.5">
      <c r="B3153" s="11"/>
    </row>
    <row r="3154" spans="2:2" ht="13.5">
      <c r="B3154" s="11"/>
    </row>
    <row r="3155" spans="2:2" ht="13.5">
      <c r="B3155" s="11"/>
    </row>
    <row r="3156" spans="2:2" ht="13.5">
      <c r="B3156" s="11"/>
    </row>
    <row r="3157" spans="2:2" ht="13.5">
      <c r="B3157" s="11"/>
    </row>
    <row r="3158" spans="2:2" ht="13.5">
      <c r="B3158" s="11"/>
    </row>
    <row r="3159" spans="2:2" ht="13.5">
      <c r="B3159" s="11"/>
    </row>
    <row r="3160" spans="2:2" ht="13.5">
      <c r="B3160" s="11"/>
    </row>
    <row r="3161" spans="2:2" ht="13.5">
      <c r="B3161" s="11"/>
    </row>
    <row r="3162" spans="2:2" ht="13.5">
      <c r="B3162" s="11"/>
    </row>
    <row r="3163" spans="2:2" ht="13.5">
      <c r="B3163" s="11"/>
    </row>
    <row r="3164" spans="2:2" ht="13.5">
      <c r="B3164" s="11"/>
    </row>
    <row r="3165" spans="2:2" ht="13.5">
      <c r="B3165" s="11"/>
    </row>
    <row r="3166" spans="2:2" ht="13.5">
      <c r="B3166" s="11"/>
    </row>
    <row r="3167" spans="2:2" ht="13.5">
      <c r="B3167" s="11"/>
    </row>
    <row r="3168" spans="2:2" ht="13.5">
      <c r="B3168" s="11"/>
    </row>
    <row r="3169" spans="2:2" ht="13.5">
      <c r="B3169" s="11"/>
    </row>
    <row r="3170" spans="2:2" ht="13.5">
      <c r="B3170" s="11"/>
    </row>
    <row r="3171" spans="2:2" ht="13.5">
      <c r="B3171" s="11"/>
    </row>
    <row r="3172" spans="2:2" ht="13.5">
      <c r="B3172" s="11"/>
    </row>
    <row r="3173" spans="2:2" ht="13.5">
      <c r="B3173" s="11"/>
    </row>
    <row r="3174" spans="2:2" ht="13.5">
      <c r="B3174" s="11"/>
    </row>
    <row r="3175" spans="2:2" ht="13.5">
      <c r="B3175" s="11"/>
    </row>
    <row r="3176" spans="2:2" ht="13.5">
      <c r="B3176" s="11"/>
    </row>
    <row r="3177" spans="2:2" ht="13.5">
      <c r="B3177" s="11"/>
    </row>
    <row r="3178" spans="2:2" ht="13.5">
      <c r="B3178" s="11"/>
    </row>
    <row r="3179" spans="2:2" ht="13.5">
      <c r="B3179" s="11"/>
    </row>
    <row r="3180" spans="2:2" ht="13.5">
      <c r="B3180" s="11"/>
    </row>
    <row r="3181" spans="2:2" ht="13.5">
      <c r="B3181" s="11"/>
    </row>
    <row r="3182" spans="2:2" ht="13.5">
      <c r="B3182" s="11"/>
    </row>
    <row r="3183" spans="2:2" ht="13.5">
      <c r="B3183" s="11"/>
    </row>
    <row r="3184" spans="2:2" ht="13.5">
      <c r="B3184" s="11"/>
    </row>
    <row r="3185" spans="2:2" ht="13.5">
      <c r="B3185" s="11"/>
    </row>
    <row r="3186" spans="2:2" ht="13.5">
      <c r="B3186" s="11"/>
    </row>
    <row r="3187" spans="2:2" ht="13.5">
      <c r="B3187" s="11"/>
    </row>
    <row r="3188" spans="2:2" ht="13.5">
      <c r="B3188" s="11"/>
    </row>
    <row r="3189" spans="2:2" ht="13.5">
      <c r="B3189" s="11"/>
    </row>
    <row r="3190" spans="2:2" ht="13.5">
      <c r="B3190" s="11"/>
    </row>
    <row r="3191" spans="2:2" ht="13.5">
      <c r="B3191" s="11"/>
    </row>
    <row r="3192" spans="2:2" ht="13.5">
      <c r="B3192" s="11"/>
    </row>
    <row r="3193" spans="2:2" ht="13.5">
      <c r="B3193" s="11"/>
    </row>
    <row r="3194" spans="2:2" ht="13.5">
      <c r="B3194" s="11"/>
    </row>
    <row r="3195" spans="2:2" ht="13.5">
      <c r="B3195" s="11"/>
    </row>
    <row r="3196" spans="2:2" ht="13.5">
      <c r="B3196" s="11"/>
    </row>
    <row r="3197" spans="2:2" ht="13.5">
      <c r="B3197" s="11"/>
    </row>
    <row r="3198" spans="2:2" ht="13.5">
      <c r="B3198" s="11"/>
    </row>
    <row r="3199" spans="2:2" ht="13.5">
      <c r="B3199" s="11"/>
    </row>
    <row r="3200" spans="2:2" ht="13.5">
      <c r="B3200" s="11"/>
    </row>
    <row r="3201" spans="2:2" ht="13.5">
      <c r="B3201" s="11"/>
    </row>
    <row r="3202" spans="2:2" ht="13.5">
      <c r="B3202" s="11"/>
    </row>
    <row r="3203" spans="2:2" ht="13.5">
      <c r="B3203" s="11"/>
    </row>
    <row r="3204" spans="2:2" ht="13.5">
      <c r="B3204" s="11"/>
    </row>
    <row r="3205" spans="2:2" ht="13.5">
      <c r="B3205" s="11"/>
    </row>
    <row r="3206" spans="2:2" ht="13.5">
      <c r="B3206" s="11"/>
    </row>
    <row r="3207" spans="2:2">
      <c r="B3207" s="12"/>
    </row>
    <row r="3208" spans="2:2">
      <c r="B3208" s="12"/>
    </row>
    <row r="3209" spans="2:2">
      <c r="B3209" s="12"/>
    </row>
    <row r="3210" spans="2:2">
      <c r="B3210" s="12"/>
    </row>
    <row r="3211" spans="2:2">
      <c r="B3211" s="12"/>
    </row>
    <row r="3212" spans="2:2">
      <c r="B3212" s="12"/>
    </row>
    <row r="3213" spans="2:2">
      <c r="B3213" s="12"/>
    </row>
    <row r="3214" spans="2:2">
      <c r="B3214" s="12"/>
    </row>
    <row r="3215" spans="2:2">
      <c r="B3215" s="12"/>
    </row>
    <row r="3216" spans="2:2">
      <c r="B3216" s="12"/>
    </row>
    <row r="3217" spans="2:2">
      <c r="B3217" s="12"/>
    </row>
    <row r="3218" spans="2:2">
      <c r="B3218" s="12"/>
    </row>
    <row r="3219" spans="2:2">
      <c r="B3219" s="12"/>
    </row>
    <row r="3220" spans="2:2">
      <c r="B3220" s="12"/>
    </row>
    <row r="3221" spans="2:2">
      <c r="B3221" s="12"/>
    </row>
    <row r="3222" spans="2:2">
      <c r="B3222" s="12"/>
    </row>
    <row r="3223" spans="2:2">
      <c r="B3223" s="12"/>
    </row>
    <row r="3224" spans="2:2">
      <c r="B3224" s="12"/>
    </row>
    <row r="3225" spans="2:2">
      <c r="B3225" s="12"/>
    </row>
    <row r="3226" spans="2:2">
      <c r="B3226" s="12"/>
    </row>
    <row r="3227" spans="2:2">
      <c r="B3227" s="12"/>
    </row>
    <row r="3228" spans="2:2">
      <c r="B3228" s="12"/>
    </row>
    <row r="3229" spans="2:2">
      <c r="B3229" s="12"/>
    </row>
    <row r="3230" spans="2:2">
      <c r="B3230" s="12"/>
    </row>
    <row r="3231" spans="2:2">
      <c r="B3231" s="12"/>
    </row>
    <row r="3232" spans="2:2">
      <c r="B3232" s="12"/>
    </row>
    <row r="3233" spans="2:2">
      <c r="B3233" s="12"/>
    </row>
    <row r="3234" spans="2:2">
      <c r="B3234" s="12"/>
    </row>
    <row r="3235" spans="2:2">
      <c r="B3235" s="12"/>
    </row>
    <row r="3236" spans="2:2">
      <c r="B3236" s="12"/>
    </row>
    <row r="3237" spans="2:2">
      <c r="B3237" s="12"/>
    </row>
    <row r="3238" spans="2:2">
      <c r="B3238" s="12"/>
    </row>
    <row r="3239" spans="2:2">
      <c r="B3239" s="12"/>
    </row>
    <row r="3240" spans="2:2">
      <c r="B3240" s="12"/>
    </row>
    <row r="3241" spans="2:2">
      <c r="B3241" s="12"/>
    </row>
    <row r="3242" spans="2:2">
      <c r="B3242" s="12"/>
    </row>
    <row r="3243" spans="2:2">
      <c r="B3243" s="12"/>
    </row>
    <row r="3244" spans="2:2">
      <c r="B3244" s="12"/>
    </row>
    <row r="3245" spans="2:2">
      <c r="B3245" s="12"/>
    </row>
    <row r="3246" spans="2:2">
      <c r="B3246" s="12"/>
    </row>
    <row r="3247" spans="2:2">
      <c r="B3247" s="12"/>
    </row>
    <row r="3248" spans="2:2">
      <c r="B3248" s="12"/>
    </row>
    <row r="3249" spans="2:2">
      <c r="B3249" s="12"/>
    </row>
    <row r="3250" spans="2:2">
      <c r="B3250" s="12"/>
    </row>
    <row r="3251" spans="2:2">
      <c r="B3251" s="12"/>
    </row>
    <row r="3252" spans="2:2">
      <c r="B3252" s="12"/>
    </row>
    <row r="3253" spans="2:2">
      <c r="B3253" s="12"/>
    </row>
    <row r="3254" spans="2:2">
      <c r="B3254" s="12"/>
    </row>
    <row r="3255" spans="2:2">
      <c r="B3255" s="12"/>
    </row>
    <row r="3256" spans="2:2">
      <c r="B3256" s="12"/>
    </row>
    <row r="3257" spans="2:2">
      <c r="B3257" s="12"/>
    </row>
    <row r="3258" spans="2:2">
      <c r="B3258" s="12"/>
    </row>
    <row r="3259" spans="2:2">
      <c r="B3259" s="12"/>
    </row>
    <row r="3260" spans="2:2">
      <c r="B3260" s="12"/>
    </row>
    <row r="3261" spans="2:2">
      <c r="B3261" s="12"/>
    </row>
    <row r="3262" spans="2:2">
      <c r="B3262" s="12"/>
    </row>
    <row r="3263" spans="2:2">
      <c r="B3263" s="12"/>
    </row>
    <row r="3264" spans="2:2">
      <c r="B3264" s="12"/>
    </row>
    <row r="3265" spans="2:2">
      <c r="B3265" s="12"/>
    </row>
    <row r="3266" spans="2:2">
      <c r="B3266" s="12"/>
    </row>
    <row r="3267" spans="2:2">
      <c r="B3267" s="12"/>
    </row>
    <row r="3268" spans="2:2">
      <c r="B3268" s="12"/>
    </row>
    <row r="3269" spans="2:2">
      <c r="B3269" s="12"/>
    </row>
    <row r="3270" spans="2:2">
      <c r="B3270" s="12"/>
    </row>
    <row r="3271" spans="2:2">
      <c r="B3271" s="12"/>
    </row>
    <row r="3272" spans="2:2">
      <c r="B3272" s="12"/>
    </row>
    <row r="3273" spans="2:2">
      <c r="B3273" s="12"/>
    </row>
    <row r="3274" spans="2:2">
      <c r="B3274" s="12"/>
    </row>
    <row r="3275" spans="2:2">
      <c r="B3275" s="12"/>
    </row>
    <row r="3276" spans="2:2">
      <c r="B3276" s="12"/>
    </row>
    <row r="3277" spans="2:2">
      <c r="B3277" s="12"/>
    </row>
    <row r="3278" spans="2:2">
      <c r="B3278" s="12"/>
    </row>
    <row r="3279" spans="2:2">
      <c r="B3279" s="12"/>
    </row>
    <row r="3280" spans="2:2">
      <c r="B3280" s="12"/>
    </row>
    <row r="3281" spans="2:2">
      <c r="B3281" s="12"/>
    </row>
    <row r="3282" spans="2:2">
      <c r="B3282" s="12"/>
    </row>
    <row r="3283" spans="2:2">
      <c r="B3283" s="12"/>
    </row>
    <row r="3284" spans="2:2">
      <c r="B3284" s="12"/>
    </row>
    <row r="3285" spans="2:2">
      <c r="B3285" s="12"/>
    </row>
    <row r="3286" spans="2:2">
      <c r="B3286" s="12"/>
    </row>
    <row r="3287" spans="2:2">
      <c r="B3287" s="12"/>
    </row>
    <row r="3288" spans="2:2">
      <c r="B3288" s="12"/>
    </row>
    <row r="3289" spans="2:2">
      <c r="B3289" s="12"/>
    </row>
    <row r="3290" spans="2:2">
      <c r="B3290" s="12"/>
    </row>
    <row r="3291" spans="2:2">
      <c r="B3291" s="12"/>
    </row>
    <row r="3292" spans="2:2">
      <c r="B3292" s="12"/>
    </row>
    <row r="3293" spans="2:2">
      <c r="B3293" s="12"/>
    </row>
    <row r="3294" spans="2:2">
      <c r="B3294" s="12"/>
    </row>
    <row r="3295" spans="2:2">
      <c r="B3295" s="12"/>
    </row>
    <row r="3296" spans="2:2">
      <c r="B3296" s="12"/>
    </row>
    <row r="3297" spans="2:2">
      <c r="B3297" s="12"/>
    </row>
    <row r="3298" spans="2:2">
      <c r="B3298" s="12"/>
    </row>
    <row r="3299" spans="2:2">
      <c r="B3299" s="12"/>
    </row>
    <row r="3300" spans="2:2">
      <c r="B3300" s="12"/>
    </row>
    <row r="3301" spans="2:2">
      <c r="B3301" s="12"/>
    </row>
    <row r="3302" spans="2:2">
      <c r="B3302" s="12"/>
    </row>
    <row r="3303" spans="2:2">
      <c r="B3303" s="12"/>
    </row>
    <row r="3304" spans="2:2">
      <c r="B3304" s="12"/>
    </row>
    <row r="3305" spans="2:2">
      <c r="B3305" s="12"/>
    </row>
    <row r="3306" spans="2:2">
      <c r="B3306" s="12"/>
    </row>
    <row r="3307" spans="2:2">
      <c r="B3307" s="12"/>
    </row>
    <row r="3308" spans="2:2">
      <c r="B3308" s="12"/>
    </row>
    <row r="3309" spans="2:2">
      <c r="B3309" s="12"/>
    </row>
    <row r="3310" spans="2:2">
      <c r="B3310" s="12"/>
    </row>
    <row r="3311" spans="2:2">
      <c r="B3311" s="12"/>
    </row>
    <row r="3312" spans="2:2">
      <c r="B3312" s="12"/>
    </row>
    <row r="3313" spans="2:2">
      <c r="B3313" s="12"/>
    </row>
    <row r="3314" spans="2:2">
      <c r="B3314" s="12"/>
    </row>
    <row r="3315" spans="2:2">
      <c r="B3315" s="12"/>
    </row>
    <row r="3316" spans="2:2">
      <c r="B3316" s="12"/>
    </row>
    <row r="3317" spans="2:2">
      <c r="B3317" s="12"/>
    </row>
    <row r="3318" spans="2:2">
      <c r="B3318" s="12"/>
    </row>
    <row r="3319" spans="2:2">
      <c r="B3319" s="12"/>
    </row>
    <row r="3320" spans="2:2">
      <c r="B3320" s="12"/>
    </row>
    <row r="3321" spans="2:2">
      <c r="B3321" s="12"/>
    </row>
    <row r="3322" spans="2:2">
      <c r="B3322" s="12"/>
    </row>
    <row r="3323" spans="2:2">
      <c r="B3323" s="12"/>
    </row>
    <row r="3324" spans="2:2">
      <c r="B3324" s="12"/>
    </row>
    <row r="3325" spans="2:2">
      <c r="B3325" s="12"/>
    </row>
    <row r="3326" spans="2:2">
      <c r="B3326" s="12"/>
    </row>
    <row r="3327" spans="2:2">
      <c r="B3327" s="12"/>
    </row>
    <row r="3328" spans="2:2">
      <c r="B3328" s="12"/>
    </row>
    <row r="3329" spans="2:2">
      <c r="B3329" s="12"/>
    </row>
    <row r="3330" spans="2:2">
      <c r="B3330" s="12"/>
    </row>
    <row r="3331" spans="2:2">
      <c r="B3331" s="12"/>
    </row>
    <row r="3332" spans="2:2">
      <c r="B3332" s="12"/>
    </row>
    <row r="3333" spans="2:2">
      <c r="B3333" s="12"/>
    </row>
    <row r="3334" spans="2:2">
      <c r="B3334" s="12"/>
    </row>
    <row r="3335" spans="2:2">
      <c r="B3335" s="12"/>
    </row>
    <row r="3336" spans="2:2">
      <c r="B3336" s="12"/>
    </row>
    <row r="3337" spans="2:2">
      <c r="B3337" s="12"/>
    </row>
    <row r="3338" spans="2:2">
      <c r="B3338" s="12"/>
    </row>
    <row r="3339" spans="2:2">
      <c r="B3339" s="12"/>
    </row>
    <row r="3340" spans="2:2">
      <c r="B3340" s="12"/>
    </row>
    <row r="3341" spans="2:2">
      <c r="B3341" s="12"/>
    </row>
    <row r="3342" spans="2:2">
      <c r="B3342" s="12"/>
    </row>
    <row r="3343" spans="2:2">
      <c r="B3343" s="12"/>
    </row>
    <row r="3344" spans="2:2">
      <c r="B3344" s="12"/>
    </row>
    <row r="3345" spans="2:2">
      <c r="B3345" s="12"/>
    </row>
    <row r="3346" spans="2:2">
      <c r="B3346" s="12"/>
    </row>
    <row r="3347" spans="2:2">
      <c r="B3347" s="12"/>
    </row>
    <row r="3348" spans="2:2">
      <c r="B3348" s="12"/>
    </row>
    <row r="3349" spans="2:2">
      <c r="B3349" s="12"/>
    </row>
    <row r="3350" spans="2:2">
      <c r="B3350" s="12"/>
    </row>
    <row r="3351" spans="2:2">
      <c r="B3351" s="12"/>
    </row>
    <row r="3352" spans="2:2">
      <c r="B3352" s="12"/>
    </row>
    <row r="3353" spans="2:2">
      <c r="B3353" s="12"/>
    </row>
    <row r="3354" spans="2:2">
      <c r="B3354" s="12"/>
    </row>
    <row r="3355" spans="2:2">
      <c r="B3355" s="12"/>
    </row>
    <row r="3356" spans="2:2">
      <c r="B3356" s="12"/>
    </row>
    <row r="3357" spans="2:2">
      <c r="B3357" s="12"/>
    </row>
    <row r="3358" spans="2:2">
      <c r="B3358" s="12"/>
    </row>
    <row r="3359" spans="2:2">
      <c r="B3359" s="12"/>
    </row>
    <row r="3360" spans="2:2">
      <c r="B3360" s="12"/>
    </row>
    <row r="3361" spans="2:2">
      <c r="B3361" s="12"/>
    </row>
    <row r="3362" spans="2:2">
      <c r="B3362" s="12"/>
    </row>
    <row r="3363" spans="2:2">
      <c r="B3363" s="12"/>
    </row>
    <row r="3364" spans="2:2">
      <c r="B3364" s="12"/>
    </row>
    <row r="3365" spans="2:2">
      <c r="B3365" s="12"/>
    </row>
    <row r="3366" spans="2:2">
      <c r="B3366" s="12"/>
    </row>
    <row r="3367" spans="2:2">
      <c r="B3367" s="12"/>
    </row>
    <row r="3368" spans="2:2">
      <c r="B3368" s="12"/>
    </row>
    <row r="3369" spans="2:2">
      <c r="B3369" s="12"/>
    </row>
    <row r="3370" spans="2:2">
      <c r="B3370" s="12"/>
    </row>
    <row r="3371" spans="2:2">
      <c r="B3371" s="12"/>
    </row>
    <row r="3372" spans="2:2">
      <c r="B3372" s="12"/>
    </row>
    <row r="3373" spans="2:2">
      <c r="B3373" s="12"/>
    </row>
    <row r="3374" spans="2:2">
      <c r="B3374" s="12"/>
    </row>
    <row r="3375" spans="2:2">
      <c r="B3375" s="12"/>
    </row>
    <row r="3376" spans="2:2">
      <c r="B3376" s="12"/>
    </row>
    <row r="3377" spans="2:2">
      <c r="B3377" s="12"/>
    </row>
    <row r="3378" spans="2:2">
      <c r="B3378" s="12"/>
    </row>
    <row r="3379" spans="2:2">
      <c r="B3379" s="12"/>
    </row>
    <row r="3380" spans="2:2">
      <c r="B3380" s="12"/>
    </row>
    <row r="3381" spans="2:2">
      <c r="B3381" s="12"/>
    </row>
    <row r="3382" spans="2:2">
      <c r="B3382" s="12"/>
    </row>
    <row r="3383" spans="2:2">
      <c r="B3383" s="12"/>
    </row>
    <row r="3384" spans="2:2">
      <c r="B3384" s="12"/>
    </row>
    <row r="3385" spans="2:2">
      <c r="B3385" s="12"/>
    </row>
    <row r="3386" spans="2:2">
      <c r="B3386" s="12"/>
    </row>
    <row r="3387" spans="2:2">
      <c r="B3387" s="12"/>
    </row>
    <row r="3388" spans="2:2">
      <c r="B3388" s="12"/>
    </row>
    <row r="3389" spans="2:2">
      <c r="B3389" s="12"/>
    </row>
    <row r="3390" spans="2:2">
      <c r="B3390" s="12"/>
    </row>
    <row r="3391" spans="2:2">
      <c r="B3391" s="12"/>
    </row>
    <row r="3392" spans="2:2">
      <c r="B3392" s="12"/>
    </row>
    <row r="3393" spans="2:2">
      <c r="B3393" s="12"/>
    </row>
    <row r="3394" spans="2:2">
      <c r="B3394" s="12"/>
    </row>
    <row r="3395" spans="2:2">
      <c r="B3395" s="12"/>
    </row>
    <row r="3396" spans="2:2">
      <c r="B3396" s="12"/>
    </row>
    <row r="3397" spans="2:2">
      <c r="B3397" s="12"/>
    </row>
    <row r="3398" spans="2:2">
      <c r="B3398" s="12"/>
    </row>
    <row r="3399" spans="2:2">
      <c r="B3399" s="12"/>
    </row>
    <row r="3400" spans="2:2">
      <c r="B3400" s="12"/>
    </row>
    <row r="3401" spans="2:2">
      <c r="B3401" s="12"/>
    </row>
    <row r="3402" spans="2:2">
      <c r="B3402" s="12"/>
    </row>
    <row r="3403" spans="2:2">
      <c r="B3403" s="12"/>
    </row>
    <row r="3404" spans="2:2">
      <c r="B3404" s="12"/>
    </row>
    <row r="3405" spans="2:2">
      <c r="B3405" s="12"/>
    </row>
    <row r="3406" spans="2:2">
      <c r="B3406" s="12"/>
    </row>
    <row r="3407" spans="2:2">
      <c r="B3407" s="12"/>
    </row>
    <row r="3408" spans="2:2">
      <c r="B3408" s="12"/>
    </row>
    <row r="3409" spans="2:2">
      <c r="B3409" s="12"/>
    </row>
    <row r="3410" spans="2:2">
      <c r="B3410" s="12"/>
    </row>
    <row r="3411" spans="2:2">
      <c r="B3411" s="12"/>
    </row>
    <row r="3412" spans="2:2">
      <c r="B3412" s="12"/>
    </row>
    <row r="3413" spans="2:2">
      <c r="B3413" s="12"/>
    </row>
    <row r="3414" spans="2:2">
      <c r="B3414" s="12"/>
    </row>
    <row r="3415" spans="2:2">
      <c r="B3415" s="12"/>
    </row>
    <row r="3416" spans="2:2">
      <c r="B3416" s="12"/>
    </row>
    <row r="3417" spans="2:2">
      <c r="B3417" s="12"/>
    </row>
    <row r="3418" spans="2:2">
      <c r="B3418" s="12"/>
    </row>
    <row r="3419" spans="2:2">
      <c r="B3419" s="12"/>
    </row>
    <row r="3420" spans="2:2">
      <c r="B3420" s="12"/>
    </row>
    <row r="3421" spans="2:2">
      <c r="B3421" s="12"/>
    </row>
    <row r="3422" spans="2:2">
      <c r="B3422" s="12"/>
    </row>
    <row r="3423" spans="2:2">
      <c r="B3423" s="12"/>
    </row>
    <row r="3424" spans="2:2">
      <c r="B3424" s="12"/>
    </row>
    <row r="3425" spans="2:2">
      <c r="B3425" s="12"/>
    </row>
    <row r="3426" spans="2:2">
      <c r="B3426" s="12"/>
    </row>
    <row r="3427" spans="2:2">
      <c r="B3427" s="12"/>
    </row>
    <row r="3428" spans="2:2">
      <c r="B3428" s="12"/>
    </row>
    <row r="3429" spans="2:2">
      <c r="B3429" s="12"/>
    </row>
    <row r="3430" spans="2:2">
      <c r="B3430" s="12"/>
    </row>
    <row r="3431" spans="2:2">
      <c r="B3431" s="12"/>
    </row>
    <row r="3432" spans="2:2">
      <c r="B3432" s="12"/>
    </row>
    <row r="3433" spans="2:2">
      <c r="B3433" s="12"/>
    </row>
    <row r="3434" spans="2:2">
      <c r="B3434" s="12"/>
    </row>
    <row r="3435" spans="2:2">
      <c r="B3435" s="12"/>
    </row>
    <row r="3436" spans="2:2">
      <c r="B3436" s="12"/>
    </row>
    <row r="3437" spans="2:2">
      <c r="B3437" s="12"/>
    </row>
    <row r="3438" spans="2:2">
      <c r="B3438" s="12"/>
    </row>
    <row r="3439" spans="2:2">
      <c r="B3439" s="12"/>
    </row>
    <row r="3440" spans="2:2">
      <c r="B3440" s="12"/>
    </row>
    <row r="3441" spans="2:2">
      <c r="B3441" s="12"/>
    </row>
    <row r="3442" spans="2:2">
      <c r="B3442" s="12"/>
    </row>
    <row r="3443" spans="2:2">
      <c r="B3443" s="12"/>
    </row>
    <row r="3444" spans="2:2">
      <c r="B3444" s="12"/>
    </row>
    <row r="3445" spans="2:2">
      <c r="B3445" s="12"/>
    </row>
    <row r="3446" spans="2:2">
      <c r="B3446" s="12"/>
    </row>
    <row r="3447" spans="2:2">
      <c r="B3447" s="12"/>
    </row>
    <row r="3448" spans="2:2">
      <c r="B3448" s="12"/>
    </row>
    <row r="3449" spans="2:2">
      <c r="B3449" s="12"/>
    </row>
    <row r="3450" spans="2:2">
      <c r="B3450" s="12"/>
    </row>
    <row r="3451" spans="2:2">
      <c r="B3451" s="12"/>
    </row>
    <row r="3452" spans="2:2">
      <c r="B3452" s="12"/>
    </row>
    <row r="3453" spans="2:2">
      <c r="B3453" s="12"/>
    </row>
    <row r="3454" spans="2:2">
      <c r="B3454" s="12"/>
    </row>
    <row r="3455" spans="2:2">
      <c r="B3455" s="12"/>
    </row>
    <row r="3456" spans="2:2">
      <c r="B3456" s="12"/>
    </row>
    <row r="3457" spans="2:2">
      <c r="B3457" s="12"/>
    </row>
    <row r="3458" spans="2:2">
      <c r="B3458" s="12"/>
    </row>
    <row r="3459" spans="2:2">
      <c r="B3459" s="12"/>
    </row>
    <row r="3460" spans="2:2">
      <c r="B3460" s="12"/>
    </row>
    <row r="3461" spans="2:2">
      <c r="B3461" s="12"/>
    </row>
    <row r="3462" spans="2:2">
      <c r="B3462" s="12"/>
    </row>
    <row r="3463" spans="2:2">
      <c r="B3463" s="12"/>
    </row>
    <row r="3464" spans="2:2">
      <c r="B3464" s="12"/>
    </row>
    <row r="3465" spans="2:2">
      <c r="B3465" s="12"/>
    </row>
    <row r="3466" spans="2:2">
      <c r="B3466" s="12"/>
    </row>
    <row r="3467" spans="2:2">
      <c r="B3467" s="12"/>
    </row>
    <row r="3468" spans="2:2">
      <c r="B3468" s="12"/>
    </row>
    <row r="3469" spans="2:2">
      <c r="B3469" s="12"/>
    </row>
    <row r="3470" spans="2:2">
      <c r="B3470" s="12"/>
    </row>
    <row r="3471" spans="2:2">
      <c r="B3471" s="12"/>
    </row>
    <row r="3472" spans="2:2">
      <c r="B3472" s="12"/>
    </row>
    <row r="3473" spans="2:2">
      <c r="B3473" s="12"/>
    </row>
    <row r="3474" spans="2:2">
      <c r="B3474" s="12"/>
    </row>
    <row r="3475" spans="2:2">
      <c r="B3475" s="12"/>
    </row>
    <row r="3476" spans="2:2">
      <c r="B3476" s="12"/>
    </row>
    <row r="3477" spans="2:2">
      <c r="B3477" s="12"/>
    </row>
    <row r="3478" spans="2:2">
      <c r="B3478" s="12"/>
    </row>
    <row r="3479" spans="2:2">
      <c r="B3479" s="12"/>
    </row>
    <row r="3480" spans="2:2">
      <c r="B3480" s="12"/>
    </row>
    <row r="3481" spans="2:2">
      <c r="B3481" s="12"/>
    </row>
    <row r="3482" spans="2:2">
      <c r="B3482" s="12"/>
    </row>
    <row r="3483" spans="2:2">
      <c r="B3483" s="12"/>
    </row>
    <row r="3484" spans="2:2">
      <c r="B3484" s="12"/>
    </row>
    <row r="3485" spans="2:2">
      <c r="B3485" s="12"/>
    </row>
    <row r="3486" spans="2:2">
      <c r="B3486" s="12"/>
    </row>
    <row r="3487" spans="2:2">
      <c r="B3487" s="12"/>
    </row>
    <row r="3488" spans="2:2">
      <c r="B3488" s="12"/>
    </row>
    <row r="3489" spans="2:2">
      <c r="B3489" s="12"/>
    </row>
    <row r="3490" spans="2:2">
      <c r="B3490" s="12"/>
    </row>
    <row r="3491" spans="2:2">
      <c r="B3491" s="12"/>
    </row>
    <row r="3492" spans="2:2">
      <c r="B3492" s="12"/>
    </row>
    <row r="3493" spans="2:2">
      <c r="B3493" s="12"/>
    </row>
    <row r="3494" spans="2:2">
      <c r="B3494" s="12"/>
    </row>
    <row r="3495" spans="2:2">
      <c r="B3495" s="12"/>
    </row>
    <row r="3496" spans="2:2">
      <c r="B3496" s="12"/>
    </row>
    <row r="3497" spans="2:2">
      <c r="B3497" s="12"/>
    </row>
    <row r="3498" spans="2:2">
      <c r="B3498" s="12"/>
    </row>
    <row r="3499" spans="2:2">
      <c r="B3499" s="12"/>
    </row>
    <row r="3500" spans="2:2">
      <c r="B3500" s="12"/>
    </row>
    <row r="3501" spans="2:2">
      <c r="B3501" s="12"/>
    </row>
    <row r="3502" spans="2:2">
      <c r="B3502" s="12"/>
    </row>
    <row r="3503" spans="2:2">
      <c r="B3503" s="12"/>
    </row>
    <row r="3504" spans="2:2">
      <c r="B3504" s="12"/>
    </row>
    <row r="3505" spans="2:2">
      <c r="B3505" s="12"/>
    </row>
    <row r="3506" spans="2:2">
      <c r="B3506" s="12"/>
    </row>
    <row r="3507" spans="2:2">
      <c r="B3507" s="12"/>
    </row>
    <row r="3508" spans="2:2">
      <c r="B3508" s="12"/>
    </row>
    <row r="3509" spans="2:2">
      <c r="B3509" s="12"/>
    </row>
    <row r="3510" spans="2:2">
      <c r="B3510" s="12"/>
    </row>
    <row r="3511" spans="2:2">
      <c r="B3511" s="12"/>
    </row>
    <row r="3512" spans="2:2">
      <c r="B3512" s="12"/>
    </row>
    <row r="3513" spans="2:2">
      <c r="B3513" s="12"/>
    </row>
    <row r="3514" spans="2:2">
      <c r="B3514" s="12"/>
    </row>
    <row r="3515" spans="2:2">
      <c r="B3515" s="12"/>
    </row>
    <row r="3516" spans="2:2">
      <c r="B3516" s="12"/>
    </row>
    <row r="3517" spans="2:2">
      <c r="B3517" s="12"/>
    </row>
    <row r="3518" spans="2:2">
      <c r="B3518" s="12"/>
    </row>
    <row r="3519" spans="2:2">
      <c r="B3519" s="12"/>
    </row>
    <row r="3520" spans="2:2">
      <c r="B3520" s="12"/>
    </row>
    <row r="3521" spans="2:2">
      <c r="B3521" s="12"/>
    </row>
    <row r="3522" spans="2:2">
      <c r="B3522" s="12"/>
    </row>
    <row r="3523" spans="2:2">
      <c r="B3523" s="12"/>
    </row>
    <row r="3524" spans="2:2">
      <c r="B3524" s="12"/>
    </row>
    <row r="3525" spans="2:2">
      <c r="B3525" s="12"/>
    </row>
    <row r="3526" spans="2:2">
      <c r="B3526" s="12"/>
    </row>
    <row r="3527" spans="2:2">
      <c r="B3527" s="12"/>
    </row>
    <row r="3528" spans="2:2">
      <c r="B3528" s="12"/>
    </row>
    <row r="3529" spans="2:2">
      <c r="B3529" s="12"/>
    </row>
    <row r="3530" spans="2:2">
      <c r="B3530" s="12"/>
    </row>
    <row r="3531" spans="2:2">
      <c r="B3531" s="12"/>
    </row>
    <row r="3532" spans="2:2">
      <c r="B3532" s="12"/>
    </row>
    <row r="3533" spans="2:2">
      <c r="B3533" s="12"/>
    </row>
    <row r="3534" spans="2:2">
      <c r="B3534" s="12"/>
    </row>
    <row r="3535" spans="2:2">
      <c r="B3535" s="12"/>
    </row>
    <row r="3536" spans="2:2">
      <c r="B3536" s="12"/>
    </row>
    <row r="3537" spans="2:2">
      <c r="B3537" s="12"/>
    </row>
    <row r="3538" spans="2:2">
      <c r="B3538" s="12"/>
    </row>
    <row r="3539" spans="2:2">
      <c r="B3539" s="12"/>
    </row>
    <row r="3540" spans="2:2">
      <c r="B3540" s="12"/>
    </row>
    <row r="3541" spans="2:2">
      <c r="B3541" s="12"/>
    </row>
    <row r="3542" spans="2:2">
      <c r="B3542" s="12"/>
    </row>
    <row r="3543" spans="2:2">
      <c r="B3543" s="12"/>
    </row>
    <row r="3544" spans="2:2">
      <c r="B3544" s="12"/>
    </row>
    <row r="3545" spans="2:2">
      <c r="B3545" s="12"/>
    </row>
    <row r="3546" spans="2:2">
      <c r="B3546" s="12"/>
    </row>
    <row r="3547" spans="2:2">
      <c r="B3547" s="12"/>
    </row>
    <row r="3548" spans="2:2">
      <c r="B3548" s="12"/>
    </row>
    <row r="3549" spans="2:2">
      <c r="B3549" s="12"/>
    </row>
    <row r="3550" spans="2:2">
      <c r="B3550" s="12"/>
    </row>
    <row r="3551" spans="2:2">
      <c r="B3551" s="12"/>
    </row>
    <row r="3552" spans="2:2">
      <c r="B3552" s="12"/>
    </row>
    <row r="3553" spans="2:2">
      <c r="B3553" s="12"/>
    </row>
    <row r="3554" spans="2:2">
      <c r="B3554" s="12"/>
    </row>
    <row r="3555" spans="2:2">
      <c r="B3555" s="12"/>
    </row>
    <row r="3556" spans="2:2">
      <c r="B3556" s="12"/>
    </row>
    <row r="3557" spans="2:2">
      <c r="B3557" s="12"/>
    </row>
    <row r="3558" spans="2:2">
      <c r="B3558" s="12"/>
    </row>
    <row r="3559" spans="2:2">
      <c r="B3559" s="12"/>
    </row>
    <row r="3560" spans="2:2">
      <c r="B3560" s="12"/>
    </row>
    <row r="3561" spans="2:2">
      <c r="B3561" s="12"/>
    </row>
    <row r="3562" spans="2:2">
      <c r="B3562" s="12"/>
    </row>
    <row r="3563" spans="2:2">
      <c r="B3563" s="12"/>
    </row>
    <row r="3564" spans="2:2">
      <c r="B3564" s="12"/>
    </row>
    <row r="3565" spans="2:2">
      <c r="B3565" s="12"/>
    </row>
    <row r="3566" spans="2:2">
      <c r="B3566" s="12"/>
    </row>
    <row r="3567" spans="2:2">
      <c r="B3567" s="12"/>
    </row>
    <row r="3568" spans="2:2">
      <c r="B3568" s="12"/>
    </row>
    <row r="3569" spans="2:2">
      <c r="B3569" s="12"/>
    </row>
    <row r="3570" spans="2:2">
      <c r="B3570" s="12"/>
    </row>
    <row r="3571" spans="2:2">
      <c r="B3571" s="12"/>
    </row>
    <row r="3572" spans="2:2">
      <c r="B3572" s="12"/>
    </row>
    <row r="3573" spans="2:2">
      <c r="B3573" s="12"/>
    </row>
    <row r="3574" spans="2:2">
      <c r="B3574" s="12"/>
    </row>
    <row r="3575" spans="2:2">
      <c r="B3575" s="12"/>
    </row>
    <row r="3576" spans="2:2">
      <c r="B3576" s="12"/>
    </row>
    <row r="3577" spans="2:2">
      <c r="B3577" s="12"/>
    </row>
    <row r="3578" spans="2:2">
      <c r="B3578" s="12"/>
    </row>
    <row r="3579" spans="2:2">
      <c r="B3579" s="12"/>
    </row>
    <row r="3580" spans="2:2">
      <c r="B3580" s="12"/>
    </row>
    <row r="3581" spans="2:2">
      <c r="B3581" s="12"/>
    </row>
    <row r="3582" spans="2:2">
      <c r="B3582" s="12"/>
    </row>
    <row r="3583" spans="2:2">
      <c r="B3583" s="12"/>
    </row>
    <row r="3584" spans="2:2">
      <c r="B3584" s="12"/>
    </row>
    <row r="3585" spans="2:2">
      <c r="B3585" s="12"/>
    </row>
    <row r="3586" spans="2:2">
      <c r="B3586" s="12"/>
    </row>
    <row r="3587" spans="2:2">
      <c r="B3587" s="12"/>
    </row>
    <row r="3588" spans="2:2">
      <c r="B3588" s="12"/>
    </row>
    <row r="3589" spans="2:2">
      <c r="B3589" s="12"/>
    </row>
    <row r="3590" spans="2:2">
      <c r="B3590" s="12"/>
    </row>
    <row r="3591" spans="2:2">
      <c r="B3591" s="12"/>
    </row>
    <row r="3592" spans="2:2">
      <c r="B3592" s="12"/>
    </row>
    <row r="3593" spans="2:2">
      <c r="B3593" s="12"/>
    </row>
    <row r="3594" spans="2:2">
      <c r="B3594" s="12"/>
    </row>
    <row r="3595" spans="2:2">
      <c r="B3595" s="12"/>
    </row>
    <row r="3596" spans="2:2">
      <c r="B3596" s="12"/>
    </row>
    <row r="3597" spans="2:2">
      <c r="B3597" s="12"/>
    </row>
    <row r="3598" spans="2:2">
      <c r="B3598" s="12"/>
    </row>
    <row r="3599" spans="2:2">
      <c r="B3599" s="12"/>
    </row>
    <row r="3600" spans="2:2">
      <c r="B3600" s="12"/>
    </row>
    <row r="3601" spans="2:2">
      <c r="B3601" s="12"/>
    </row>
    <row r="3602" spans="2:2">
      <c r="B3602" s="12"/>
    </row>
    <row r="3603" spans="2:2">
      <c r="B3603" s="12"/>
    </row>
    <row r="3604" spans="2:2">
      <c r="B3604" s="12"/>
    </row>
    <row r="3605" spans="2:2">
      <c r="B3605" s="12"/>
    </row>
    <row r="3606" spans="2:2">
      <c r="B3606" s="12"/>
    </row>
    <row r="3607" spans="2:2">
      <c r="B3607" s="12"/>
    </row>
    <row r="3608" spans="2:2">
      <c r="B3608" s="12"/>
    </row>
    <row r="3609" spans="2:2">
      <c r="B3609" s="12"/>
    </row>
    <row r="3610" spans="2:2">
      <c r="B3610" s="12"/>
    </row>
    <row r="3611" spans="2:2">
      <c r="B3611" s="12"/>
    </row>
    <row r="3612" spans="2:2">
      <c r="B3612" s="12"/>
    </row>
    <row r="3613" spans="2:2">
      <c r="B3613" s="12"/>
    </row>
    <row r="3614" spans="2:2">
      <c r="B3614" s="12"/>
    </row>
    <row r="3615" spans="2:2">
      <c r="B3615" s="12"/>
    </row>
    <row r="3616" spans="2:2">
      <c r="B3616" s="12"/>
    </row>
    <row r="3617" spans="2:2">
      <c r="B3617" s="12"/>
    </row>
    <row r="3618" spans="2:2">
      <c r="B3618" s="12"/>
    </row>
    <row r="3619" spans="2:2">
      <c r="B3619" s="12"/>
    </row>
    <row r="3620" spans="2:2">
      <c r="B3620" s="12"/>
    </row>
    <row r="3621" spans="2:2">
      <c r="B3621" s="12"/>
    </row>
    <row r="3622" spans="2:2">
      <c r="B3622" s="12"/>
    </row>
    <row r="3623" spans="2:2">
      <c r="B3623" s="12"/>
    </row>
    <row r="3624" spans="2:2">
      <c r="B3624" s="12"/>
    </row>
    <row r="3625" spans="2:2">
      <c r="B3625" s="12"/>
    </row>
    <row r="3626" spans="2:2">
      <c r="B3626" s="12"/>
    </row>
    <row r="3627" spans="2:2">
      <c r="B3627" s="12"/>
    </row>
    <row r="3628" spans="2:2">
      <c r="B3628" s="12"/>
    </row>
    <row r="3629" spans="2:2">
      <c r="B3629" s="12"/>
    </row>
    <row r="3630" spans="2:2">
      <c r="B3630" s="12"/>
    </row>
    <row r="3631" spans="2:2">
      <c r="B3631" s="12"/>
    </row>
    <row r="3632" spans="2:2">
      <c r="B3632" s="12"/>
    </row>
    <row r="3633" spans="2:2">
      <c r="B3633" s="12"/>
    </row>
    <row r="3634" spans="2:2">
      <c r="B3634" s="12"/>
    </row>
    <row r="3635" spans="2:2">
      <c r="B3635" s="12"/>
    </row>
    <row r="3636" spans="2:2">
      <c r="B3636" s="12"/>
    </row>
    <row r="3637" spans="2:2">
      <c r="B3637" s="12"/>
    </row>
    <row r="3638" spans="2:2">
      <c r="B3638" s="12"/>
    </row>
    <row r="3639" spans="2:2">
      <c r="B3639" s="12"/>
    </row>
    <row r="3640" spans="2:2">
      <c r="B3640" s="12"/>
    </row>
    <row r="3641" spans="2:2">
      <c r="B3641" s="12"/>
    </row>
    <row r="3642" spans="2:2">
      <c r="B3642" s="12"/>
    </row>
    <row r="3643" spans="2:2">
      <c r="B3643" s="12"/>
    </row>
    <row r="3644" spans="2:2">
      <c r="B3644" s="12"/>
    </row>
    <row r="3645" spans="2:2">
      <c r="B3645" s="12"/>
    </row>
    <row r="3646" spans="2:2">
      <c r="B3646" s="12"/>
    </row>
    <row r="3647" spans="2:2">
      <c r="B3647" s="12"/>
    </row>
    <row r="3648" spans="2:2">
      <c r="B3648" s="12"/>
    </row>
    <row r="3649" spans="2:2">
      <c r="B3649" s="12"/>
    </row>
    <row r="3650" spans="2:2">
      <c r="B3650" s="12"/>
    </row>
    <row r="3651" spans="2:2">
      <c r="B3651" s="12"/>
    </row>
    <row r="3652" spans="2:2">
      <c r="B3652" s="12"/>
    </row>
    <row r="3653" spans="2:2">
      <c r="B3653" s="12"/>
    </row>
    <row r="3654" spans="2:2">
      <c r="B3654" s="12"/>
    </row>
    <row r="3655" spans="2:2">
      <c r="B3655" s="12"/>
    </row>
    <row r="3656" spans="2:2">
      <c r="B3656" s="12"/>
    </row>
    <row r="3657" spans="2:2">
      <c r="B3657" s="12"/>
    </row>
    <row r="3658" spans="2:2">
      <c r="B3658" s="12"/>
    </row>
    <row r="3659" spans="2:2">
      <c r="B3659" s="12"/>
    </row>
    <row r="3660" spans="2:2">
      <c r="B3660" s="12"/>
    </row>
    <row r="3661" spans="2:2">
      <c r="B3661" s="12"/>
    </row>
    <row r="3662" spans="2:2">
      <c r="B3662" s="12"/>
    </row>
    <row r="3663" spans="2:2">
      <c r="B3663" s="12"/>
    </row>
    <row r="3664" spans="2:2">
      <c r="B3664" s="12"/>
    </row>
    <row r="3665" spans="2:2">
      <c r="B3665" s="12"/>
    </row>
    <row r="3666" spans="2:2">
      <c r="B3666" s="12"/>
    </row>
    <row r="3667" spans="2:2">
      <c r="B3667" s="12"/>
    </row>
    <row r="3668" spans="2:2">
      <c r="B3668" s="12"/>
    </row>
    <row r="3669" spans="2:2">
      <c r="B3669" s="12"/>
    </row>
    <row r="3670" spans="2:2">
      <c r="B3670" s="12"/>
    </row>
    <row r="3671" spans="2:2">
      <c r="B3671" s="12"/>
    </row>
    <row r="3672" spans="2:2">
      <c r="B3672" s="12"/>
    </row>
    <row r="3673" spans="2:2">
      <c r="B3673" s="12"/>
    </row>
    <row r="3674" spans="2:2">
      <c r="B3674" s="12"/>
    </row>
    <row r="3675" spans="2:2">
      <c r="B3675" s="12"/>
    </row>
    <row r="3676" spans="2:2">
      <c r="B3676" s="12"/>
    </row>
    <row r="3677" spans="2:2">
      <c r="B3677" s="12"/>
    </row>
    <row r="3678" spans="2:2">
      <c r="B3678" s="12"/>
    </row>
    <row r="3679" spans="2:2">
      <c r="B3679" s="12"/>
    </row>
    <row r="3680" spans="2:2">
      <c r="B3680" s="12"/>
    </row>
    <row r="3681" spans="2:2">
      <c r="B3681" s="12"/>
    </row>
    <row r="3682" spans="2:2">
      <c r="B3682" s="12"/>
    </row>
    <row r="3683" spans="2:2">
      <c r="B3683" s="12"/>
    </row>
    <row r="3684" spans="2:2">
      <c r="B3684" s="12"/>
    </row>
    <row r="3685" spans="2:2">
      <c r="B3685" s="12"/>
    </row>
    <row r="3686" spans="2:2">
      <c r="B3686" s="12"/>
    </row>
    <row r="3687" spans="2:2">
      <c r="B3687" s="12"/>
    </row>
    <row r="3688" spans="2:2">
      <c r="B3688" s="12"/>
    </row>
    <row r="3689" spans="2:2">
      <c r="B3689" s="12"/>
    </row>
    <row r="3690" spans="2:2">
      <c r="B3690" s="12"/>
    </row>
    <row r="3691" spans="2:2">
      <c r="B3691" s="12"/>
    </row>
    <row r="3692" spans="2:2">
      <c r="B3692" s="12"/>
    </row>
    <row r="3693" spans="2:2">
      <c r="B3693" s="12"/>
    </row>
    <row r="3694" spans="2:2">
      <c r="B3694" s="12"/>
    </row>
    <row r="3695" spans="2:2">
      <c r="B3695" s="12"/>
    </row>
    <row r="3696" spans="2:2">
      <c r="B3696" s="12"/>
    </row>
    <row r="3697" spans="2:2">
      <c r="B3697" s="12"/>
    </row>
    <row r="3698" spans="2:2">
      <c r="B3698" s="12"/>
    </row>
    <row r="3699" spans="2:2">
      <c r="B3699" s="12"/>
    </row>
    <row r="3700" spans="2:2">
      <c r="B3700" s="12"/>
    </row>
    <row r="3701" spans="2:2">
      <c r="B3701" s="12"/>
    </row>
    <row r="3702" spans="2:2">
      <c r="B3702" s="12"/>
    </row>
    <row r="3703" spans="2:2">
      <c r="B3703" s="12"/>
    </row>
    <row r="3704" spans="2:2">
      <c r="B3704" s="12"/>
    </row>
    <row r="3705" spans="2:2">
      <c r="B3705" s="12"/>
    </row>
    <row r="3706" spans="2:2">
      <c r="B3706" s="12"/>
    </row>
    <row r="3707" spans="2:2">
      <c r="B3707" s="12"/>
    </row>
    <row r="3708" spans="2:2">
      <c r="B3708" s="12"/>
    </row>
    <row r="3709" spans="2:2">
      <c r="B3709" s="12"/>
    </row>
    <row r="3710" spans="2:2">
      <c r="B3710" s="12"/>
    </row>
    <row r="3711" spans="2:2">
      <c r="B3711" s="12"/>
    </row>
    <row r="3712" spans="2:2">
      <c r="B3712" s="12"/>
    </row>
    <row r="3713" spans="2:2">
      <c r="B3713" s="12"/>
    </row>
    <row r="3714" spans="2:2">
      <c r="B3714" s="12"/>
    </row>
    <row r="3715" spans="2:2">
      <c r="B3715" s="12"/>
    </row>
    <row r="3716" spans="2:2">
      <c r="B3716" s="12"/>
    </row>
    <row r="3717" spans="2:2">
      <c r="B3717" s="12"/>
    </row>
    <row r="3718" spans="2:2">
      <c r="B3718" s="12"/>
    </row>
    <row r="3719" spans="2:2">
      <c r="B3719" s="12"/>
    </row>
    <row r="3720" spans="2:2">
      <c r="B3720" s="12"/>
    </row>
    <row r="3721" spans="2:2">
      <c r="B3721" s="12"/>
    </row>
    <row r="3722" spans="2:2">
      <c r="B3722" s="12"/>
    </row>
    <row r="3723" spans="2:2">
      <c r="B3723" s="12"/>
    </row>
    <row r="3724" spans="2:2">
      <c r="B3724" s="12"/>
    </row>
    <row r="3725" spans="2:2">
      <c r="B3725" s="12"/>
    </row>
    <row r="3726" spans="2:2">
      <c r="B3726" s="12"/>
    </row>
    <row r="3727" spans="2:2">
      <c r="B3727" s="12"/>
    </row>
    <row r="3728" spans="2:2">
      <c r="B3728" s="12"/>
    </row>
    <row r="3729" spans="2:2">
      <c r="B3729" s="12"/>
    </row>
    <row r="3730" spans="2:2">
      <c r="B3730" s="12"/>
    </row>
    <row r="3731" spans="2:2">
      <c r="B3731" s="12"/>
    </row>
    <row r="3732" spans="2:2">
      <c r="B3732" s="12"/>
    </row>
    <row r="3733" spans="2:2">
      <c r="B3733" s="12"/>
    </row>
    <row r="3734" spans="2:2">
      <c r="B3734" s="12"/>
    </row>
    <row r="3735" spans="2:2">
      <c r="B3735" s="12"/>
    </row>
    <row r="3736" spans="2:2">
      <c r="B3736" s="12"/>
    </row>
    <row r="3737" spans="2:2">
      <c r="B3737" s="12"/>
    </row>
    <row r="3738" spans="2:2">
      <c r="B3738" s="12"/>
    </row>
    <row r="3739" spans="2:2">
      <c r="B3739" s="12"/>
    </row>
    <row r="3740" spans="2:2">
      <c r="B3740" s="12"/>
    </row>
    <row r="3741" spans="2:2">
      <c r="B3741" s="12"/>
    </row>
    <row r="3742" spans="2:2">
      <c r="B3742" s="12"/>
    </row>
    <row r="3743" spans="2:2">
      <c r="B3743" s="12"/>
    </row>
    <row r="3744" spans="2:2">
      <c r="B3744" s="12"/>
    </row>
    <row r="3745" spans="2:2">
      <c r="B3745" s="12"/>
    </row>
    <row r="3746" spans="2:2">
      <c r="B3746" s="12"/>
    </row>
    <row r="3747" spans="2:2">
      <c r="B3747" s="12"/>
    </row>
    <row r="3748" spans="2:2">
      <c r="B3748" s="12"/>
    </row>
    <row r="3749" spans="2:2">
      <c r="B3749" s="12"/>
    </row>
    <row r="3750" spans="2:2">
      <c r="B3750" s="12"/>
    </row>
    <row r="3751" spans="2:2">
      <c r="B3751" s="12"/>
    </row>
    <row r="3752" spans="2:2">
      <c r="B3752" s="12"/>
    </row>
    <row r="3753" spans="2:2">
      <c r="B3753" s="12"/>
    </row>
    <row r="3754" spans="2:2">
      <c r="B3754" s="12"/>
    </row>
    <row r="3755" spans="2:2">
      <c r="B3755" s="12"/>
    </row>
    <row r="3756" spans="2:2">
      <c r="B3756" s="12"/>
    </row>
    <row r="3757" spans="2:2">
      <c r="B3757" s="12"/>
    </row>
    <row r="3758" spans="2:2">
      <c r="B3758" s="12"/>
    </row>
    <row r="3759" spans="2:2">
      <c r="B3759" s="12"/>
    </row>
    <row r="3760" spans="2:2">
      <c r="B3760" s="12"/>
    </row>
    <row r="3761" spans="2:2">
      <c r="B3761" s="12"/>
    </row>
    <row r="3762" spans="2:2">
      <c r="B3762" s="12"/>
    </row>
    <row r="3763" spans="2:2">
      <c r="B3763" s="12"/>
    </row>
    <row r="3764" spans="2:2">
      <c r="B3764" s="12"/>
    </row>
    <row r="3765" spans="2:2">
      <c r="B3765" s="12"/>
    </row>
    <row r="3766" spans="2:2">
      <c r="B3766" s="12"/>
    </row>
    <row r="3767" spans="2:2">
      <c r="B3767" s="12"/>
    </row>
    <row r="3768" spans="2:2">
      <c r="B3768" s="12"/>
    </row>
    <row r="3769" spans="2:2">
      <c r="B3769" s="12"/>
    </row>
    <row r="3770" spans="2:2">
      <c r="B3770" s="12"/>
    </row>
    <row r="3771" spans="2:2">
      <c r="B3771" s="12"/>
    </row>
    <row r="3772" spans="2:2">
      <c r="B3772" s="12"/>
    </row>
    <row r="3773" spans="2:2">
      <c r="B3773" s="12"/>
    </row>
    <row r="3774" spans="2:2">
      <c r="B3774" s="12"/>
    </row>
    <row r="3775" spans="2:2">
      <c r="B3775" s="12"/>
    </row>
    <row r="3776" spans="2:2">
      <c r="B3776" s="12"/>
    </row>
    <row r="3777" spans="2:2">
      <c r="B3777" s="12"/>
    </row>
    <row r="3778" spans="2:2">
      <c r="B3778" s="12"/>
    </row>
    <row r="3779" spans="2:2">
      <c r="B3779" s="12"/>
    </row>
    <row r="3780" spans="2:2">
      <c r="B3780" s="12"/>
    </row>
    <row r="3781" spans="2:2">
      <c r="B3781" s="12"/>
    </row>
    <row r="3782" spans="2:2">
      <c r="B3782" s="12"/>
    </row>
    <row r="3783" spans="2:2">
      <c r="B3783" s="12"/>
    </row>
    <row r="3784" spans="2:2">
      <c r="B3784" s="12"/>
    </row>
    <row r="3785" spans="2:2">
      <c r="B3785" s="12"/>
    </row>
    <row r="3786" spans="2:2">
      <c r="B3786" s="12"/>
    </row>
    <row r="3787" spans="2:2">
      <c r="B3787" s="12"/>
    </row>
    <row r="3788" spans="2:2">
      <c r="B3788" s="12"/>
    </row>
    <row r="3789" spans="2:2">
      <c r="B3789" s="12"/>
    </row>
    <row r="3790" spans="2:2">
      <c r="B3790" s="12"/>
    </row>
    <row r="3791" spans="2:2">
      <c r="B3791" s="12"/>
    </row>
    <row r="3792" spans="2:2">
      <c r="B3792" s="12"/>
    </row>
    <row r="3793" spans="2:2">
      <c r="B3793" s="12"/>
    </row>
    <row r="3794" spans="2:2">
      <c r="B3794" s="12"/>
    </row>
    <row r="3795" spans="2:2">
      <c r="B3795" s="12"/>
    </row>
    <row r="3796" spans="2:2">
      <c r="B3796" s="12"/>
    </row>
    <row r="3797" spans="2:2">
      <c r="B3797" s="12"/>
    </row>
    <row r="3798" spans="2:2">
      <c r="B3798" s="12"/>
    </row>
    <row r="3799" spans="2:2">
      <c r="B3799" s="12"/>
    </row>
    <row r="3800" spans="2:2">
      <c r="B3800" s="12"/>
    </row>
    <row r="3801" spans="2:2">
      <c r="B3801" s="12"/>
    </row>
    <row r="3802" spans="2:2">
      <c r="B3802" s="12"/>
    </row>
    <row r="3803" spans="2:2">
      <c r="B3803" s="12"/>
    </row>
    <row r="3804" spans="2:2">
      <c r="B3804" s="12"/>
    </row>
    <row r="3805" spans="2:2">
      <c r="B3805" s="12"/>
    </row>
    <row r="3806" spans="2:2">
      <c r="B3806" s="12"/>
    </row>
    <row r="3807" spans="2:2">
      <c r="B3807" s="12"/>
    </row>
    <row r="3808" spans="2:2">
      <c r="B3808" s="12"/>
    </row>
    <row r="3809" spans="2:2">
      <c r="B3809" s="12"/>
    </row>
    <row r="3810" spans="2:2">
      <c r="B3810" s="12"/>
    </row>
    <row r="3811" spans="2:2">
      <c r="B3811" s="12"/>
    </row>
    <row r="3812" spans="2:2">
      <c r="B3812" s="12"/>
    </row>
    <row r="3813" spans="2:2">
      <c r="B3813" s="12"/>
    </row>
    <row r="3814" spans="2:2">
      <c r="B3814" s="12"/>
    </row>
    <row r="3815" spans="2:2">
      <c r="B3815" s="12"/>
    </row>
    <row r="3816" spans="2:2">
      <c r="B3816" s="12"/>
    </row>
    <row r="3817" spans="2:2">
      <c r="B3817" s="12"/>
    </row>
    <row r="3818" spans="2:2">
      <c r="B3818" s="12"/>
    </row>
    <row r="3819" spans="2:2">
      <c r="B3819" s="12"/>
    </row>
    <row r="3820" spans="2:2">
      <c r="B3820" s="12"/>
    </row>
    <row r="3821" spans="2:2">
      <c r="B3821" s="12"/>
    </row>
    <row r="3822" spans="2:2">
      <c r="B3822" s="12"/>
    </row>
    <row r="3823" spans="2:2">
      <c r="B3823" s="12"/>
    </row>
    <row r="3824" spans="2:2">
      <c r="B3824" s="12"/>
    </row>
    <row r="3825" spans="2:2">
      <c r="B3825" s="12"/>
    </row>
    <row r="3826" spans="2:2">
      <c r="B3826" s="12"/>
    </row>
    <row r="3827" spans="2:2">
      <c r="B3827" s="12"/>
    </row>
    <row r="3828" spans="2:2">
      <c r="B3828" s="12"/>
    </row>
    <row r="3829" spans="2:2">
      <c r="B3829" s="12"/>
    </row>
    <row r="3830" spans="2:2">
      <c r="B3830" s="12"/>
    </row>
    <row r="3831" spans="2:2">
      <c r="B3831" s="12"/>
    </row>
    <row r="3832" spans="2:2">
      <c r="B3832" s="12"/>
    </row>
    <row r="3833" spans="2:2">
      <c r="B3833" s="12"/>
    </row>
    <row r="3834" spans="2:2">
      <c r="B3834" s="12"/>
    </row>
    <row r="3835" spans="2:2">
      <c r="B3835" s="12"/>
    </row>
    <row r="3836" spans="2:2">
      <c r="B3836" s="12"/>
    </row>
    <row r="3837" spans="2:2">
      <c r="B3837" s="12"/>
    </row>
    <row r="3838" spans="2:2">
      <c r="B3838" s="12"/>
    </row>
    <row r="3839" spans="2:2">
      <c r="B3839" s="12"/>
    </row>
    <row r="3840" spans="2:2">
      <c r="B3840" s="12"/>
    </row>
    <row r="3841" spans="2:2">
      <c r="B3841" s="12"/>
    </row>
    <row r="3842" spans="2:2">
      <c r="B3842" s="12"/>
    </row>
    <row r="3843" spans="2:2">
      <c r="B3843" s="12"/>
    </row>
    <row r="3844" spans="2:2">
      <c r="B3844" s="12"/>
    </row>
    <row r="3845" spans="2:2">
      <c r="B3845" s="12"/>
    </row>
    <row r="3846" spans="2:2">
      <c r="B3846" s="12"/>
    </row>
    <row r="3847" spans="2:2">
      <c r="B3847" s="12"/>
    </row>
    <row r="3848" spans="2:2">
      <c r="B3848" s="12"/>
    </row>
    <row r="3849" spans="2:2">
      <c r="B3849" s="12"/>
    </row>
    <row r="3850" spans="2:2">
      <c r="B3850" s="12"/>
    </row>
    <row r="3851" spans="2:2">
      <c r="B3851" s="12"/>
    </row>
    <row r="3852" spans="2:2">
      <c r="B3852" s="12"/>
    </row>
    <row r="3853" spans="2:2">
      <c r="B3853" s="12"/>
    </row>
    <row r="3854" spans="2:2">
      <c r="B3854" s="12"/>
    </row>
    <row r="3855" spans="2:2">
      <c r="B3855" s="12"/>
    </row>
  </sheetData>
  <sheetCalcPr fullCalcOnLoad="1"/>
  <mergeCells count="6"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G11" sqref="G11"/>
    </sheetView>
  </sheetViews>
  <sheetFormatPr defaultRowHeight="12.75"/>
  <cols>
    <col min="1" max="1" width="10.140625" bestFit="1" customWidth="1"/>
    <col min="4" max="4" width="10.140625" bestFit="1" customWidth="1"/>
    <col min="7" max="7" width="10.140625" bestFit="1" customWidth="1"/>
  </cols>
  <sheetData>
    <row r="1" spans="1:7">
      <c r="A1" s="65">
        <v>43441</v>
      </c>
      <c r="D1" s="65"/>
      <c r="G1" s="65"/>
    </row>
    <row r="3" spans="1:7" ht="13.5">
      <c r="A3" s="49" t="s">
        <v>252</v>
      </c>
      <c r="B3">
        <v>1</v>
      </c>
    </row>
    <row r="4" spans="1:7" ht="13.5">
      <c r="A4" s="49" t="s">
        <v>258</v>
      </c>
      <c r="B4">
        <v>3</v>
      </c>
    </row>
    <row r="5" spans="1:7" ht="13.5">
      <c r="A5" s="49" t="s">
        <v>259</v>
      </c>
      <c r="B5">
        <v>1</v>
      </c>
    </row>
    <row r="6" spans="1:7" ht="13.5">
      <c r="A6" s="49" t="s">
        <v>50</v>
      </c>
      <c r="B6">
        <v>1</v>
      </c>
    </row>
    <row r="7" spans="1:7" ht="13.5">
      <c r="A7" s="50" t="s">
        <v>75</v>
      </c>
      <c r="B7">
        <v>9</v>
      </c>
    </row>
    <row r="8" spans="1:7" ht="13.5">
      <c r="A8" s="50" t="s">
        <v>255</v>
      </c>
      <c r="B8">
        <v>2</v>
      </c>
    </row>
    <row r="9" spans="1:7" ht="13.5">
      <c r="A9" s="50" t="s">
        <v>253</v>
      </c>
      <c r="B9">
        <v>5</v>
      </c>
    </row>
    <row r="10" spans="1:7" ht="13.5">
      <c r="A10" s="50" t="s">
        <v>260</v>
      </c>
      <c r="B10">
        <v>8</v>
      </c>
    </row>
    <row r="11" spans="1:7" ht="13.5">
      <c r="A11" s="63" t="s">
        <v>256</v>
      </c>
      <c r="B11">
        <v>4</v>
      </c>
    </row>
    <row r="12" spans="1:7" ht="13.5">
      <c r="A12" s="63" t="s">
        <v>257</v>
      </c>
      <c r="B12">
        <v>5</v>
      </c>
    </row>
    <row r="13" spans="1:7" ht="13.5">
      <c r="A13" s="63" t="s">
        <v>254</v>
      </c>
      <c r="B13">
        <v>1</v>
      </c>
    </row>
    <row r="14" spans="1:7" ht="13.5">
      <c r="A14" s="63" t="s">
        <v>261</v>
      </c>
      <c r="B14">
        <v>2</v>
      </c>
    </row>
    <row r="15" spans="1:7" ht="13.5">
      <c r="A15" s="63" t="s">
        <v>157</v>
      </c>
      <c r="B15">
        <v>1</v>
      </c>
    </row>
    <row r="16" spans="1:7" ht="13.5">
      <c r="A16" s="64" t="s">
        <v>262</v>
      </c>
      <c r="B16">
        <f>SUM(B3:B15)</f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KIRIM PN</vt:lpstr>
      <vt:lpstr>Sheet1</vt:lpstr>
      <vt:lpstr>rekap honor tilang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</dc:creator>
  <cp:lastModifiedBy>Pid</cp:lastModifiedBy>
  <cp:lastPrinted>2019-06-18T05:24:47Z</cp:lastPrinted>
  <dcterms:created xsi:type="dcterms:W3CDTF">2009-12-22T07:10:22Z</dcterms:created>
  <dcterms:modified xsi:type="dcterms:W3CDTF">2019-06-20T09:41:45Z</dcterms:modified>
</cp:coreProperties>
</file>